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C:\Users\Patrice\Desktop\"/>
    </mc:Choice>
  </mc:AlternateContent>
  <bookViews>
    <workbookView xWindow="0" yWindow="0" windowWidth="15330" windowHeight="7500" firstSheet="2" activeTab="4"/>
  </bookViews>
  <sheets>
    <sheet name="A. Journal  Entries" sheetId="1" r:id="rId1"/>
    <sheet name="B. T-Accts" sheetId="6" r:id="rId2"/>
    <sheet name="C. Trial Balance" sheetId="7" r:id="rId3"/>
    <sheet name="D. Balance Sheet" sheetId="2" r:id="rId4"/>
    <sheet name="E. Retained Earnings" sheetId="3" r:id="rId5"/>
    <sheet name="F. Statement of Cash Flows" sheetId="4" r:id="rId6"/>
    <sheet name="G. Ratio Analysis" sheetId="5"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4" i="6" l="1"/>
  <c r="V53" i="6"/>
  <c r="W52" i="6"/>
  <c r="V42" i="6"/>
  <c r="W49" i="6"/>
  <c r="V48" i="6"/>
  <c r="W41" i="6"/>
  <c r="W34" i="6"/>
  <c r="J35" i="6"/>
  <c r="AC33" i="6"/>
  <c r="C34" i="7" l="1"/>
  <c r="B34" i="7"/>
  <c r="J16" i="6"/>
  <c r="Q16" i="6"/>
  <c r="Q34" i="6" s="1"/>
  <c r="W35" i="6" s="1"/>
  <c r="D30" i="6"/>
  <c r="AB27" i="6"/>
  <c r="W22" i="6"/>
  <c r="K32" i="6"/>
  <c r="N44" i="1"/>
  <c r="M44" i="1"/>
  <c r="X15" i="6" l="1"/>
  <c r="C15" i="6"/>
  <c r="D15" i="6"/>
  <c r="D20" i="6" s="1"/>
  <c r="J9" i="1" l="1"/>
  <c r="N10" i="1"/>
  <c r="W15" i="6" s="1"/>
</calcChain>
</file>

<file path=xl/sharedStrings.xml><?xml version="1.0" encoding="utf-8"?>
<sst xmlns="http://schemas.openxmlformats.org/spreadsheetml/2006/main" count="150" uniqueCount="100">
  <si>
    <t>Transactions:</t>
  </si>
  <si>
    <t xml:space="preserve">Issued 10,000 shares of stock to investors consisting of friends and family. Shares were sold at par value of $10 each. </t>
  </si>
  <si>
    <t>Received a loan of $300,000 from the bank.</t>
  </si>
  <si>
    <t>Paid $1,200 in cash to purchase display equipment for the shoe showroom.</t>
  </si>
  <si>
    <t>Purchased shoe inventory on account for $92,500.</t>
  </si>
  <si>
    <t>Shoe sales in cash for February and March were $36,700.</t>
  </si>
  <si>
    <t>Recorded shoe sales to a local basketball team, sold on account for $3,900.</t>
  </si>
  <si>
    <t>Paid $60,000 of the Account Payable for the shoe inventory to the supplier.</t>
  </si>
  <si>
    <t>The company received a cash payment in full from the local basketball team.</t>
  </si>
  <si>
    <t>The company purchased a six month insurance policy and paid cash in advance of $1,170.</t>
  </si>
  <si>
    <t>Insurance expense for Feb and March is 1/3 of the amount paid in advance.</t>
  </si>
  <si>
    <t>Cash</t>
  </si>
  <si>
    <t>Accounts Receivable</t>
  </si>
  <si>
    <t>Inventory</t>
  </si>
  <si>
    <t>Prepaid Insurance</t>
  </si>
  <si>
    <t>Accounts Payable</t>
  </si>
  <si>
    <t>Mortgage Note Payable</t>
  </si>
  <si>
    <t>Common Stock</t>
  </si>
  <si>
    <t>Assets</t>
  </si>
  <si>
    <t>Equity</t>
  </si>
  <si>
    <t>Liabilities</t>
  </si>
  <si>
    <t xml:space="preserve"> =</t>
  </si>
  <si>
    <t xml:space="preserve"> +</t>
  </si>
  <si>
    <t>Journal Entries:</t>
  </si>
  <si>
    <t>Building</t>
  </si>
  <si>
    <t xml:space="preserve">Puchased a building for office and retail space for $240,000. They paid 20% down in cash and signed a long-term mortgage note for the rest. </t>
  </si>
  <si>
    <t>Bank Loan Payable</t>
  </si>
  <si>
    <t>Display Equipment</t>
  </si>
  <si>
    <t>Sales Revenue</t>
  </si>
  <si>
    <t>Cost of Goods Sold</t>
  </si>
  <si>
    <t>Depreciation Expense</t>
  </si>
  <si>
    <t>Insurance Expense</t>
  </si>
  <si>
    <t>Salaries &amp; Wages Expense</t>
  </si>
  <si>
    <t>Accum Depr-P&amp;E</t>
  </si>
  <si>
    <t>T-Accounts:</t>
  </si>
  <si>
    <t>Solution:</t>
  </si>
  <si>
    <t>Salaries and Wages Payable</t>
  </si>
  <si>
    <t>Cost of Goods Sold for the February and March sales (cash and credit) were $22,330.</t>
  </si>
  <si>
    <t xml:space="preserve"> </t>
  </si>
  <si>
    <t>The company records depreciation monthly. The building has a useful economic life of 40 years and the company uses the straight line depreciation method.</t>
  </si>
  <si>
    <t>The company records depreciation monthly. The display equipment has a useful economic life of 10 years and the company uses the straight line depreciation method.</t>
  </si>
  <si>
    <t>Salaries and wages expense for February and March combined was $13,500. Of this total, $12,000 was paid in cash and $1,500 will be paid in April.</t>
  </si>
  <si>
    <t>Your Accounting Equation Check Figures are: Assets of $629,360 = Liabilities of $526,000 + Equity of $103,360.</t>
  </si>
  <si>
    <t>Cash Used for Operating Activities Check Figure is ($32,570). Make sure your Ending Cash Balance matches your Cash Balance on your Balance Sheet.</t>
  </si>
  <si>
    <t>There are no Check Figures provided for Part E.</t>
  </si>
  <si>
    <t>MFE 6100</t>
  </si>
  <si>
    <t>There are no Check Figures provided for Part G.</t>
  </si>
  <si>
    <t>Module 2 Assignments 1 and 2 Excel Workbook</t>
  </si>
  <si>
    <t>A young entrepreneur with a passion for shoes has a new start-up, Shoes for You, Inc. with a calendar year end of December 31, 2016.  Complete the Journal Entries for all transactions listed for Shoes for You, Inc. for the first quarter ending March 31, 2016. Be sure to include a date for each journal entry. You do not need to provide explanations for the Journal Entries. The first Journal Entry has been done for you. (16 points— graded for accuracy and format, including Excel spreadsheet links.)</t>
  </si>
  <si>
    <t>Create the Trial Balance for Shoes for You, Inc. as of March 31, 2016 in proper form. (12 points--graded for accuracy and format, including Excel spreadsheet links.)</t>
  </si>
  <si>
    <t xml:space="preserve">Based on your completed Balance Sheet, calculate the Current Ratio and the Debt to Equity Ratio. All amounts used in the ratios must be properly linked to the Balance Sheet. (6 points—graded for accuracy and format, including Excel spreadsheet links) </t>
  </si>
  <si>
    <t xml:space="preserve">Complete a Statement of Cash Flows for the quarter ending March 31, 2016 in proper format. The Statement of Cash Flows format should match that used in Module 1. All amounts listed in your Statement of Cash Flows must be properly linked to amounts listed in your Journal Entries, T-Accounts, or Balance Sheet. (16 points—graded for accuracy and format, including Excel spreadsheet links) </t>
  </si>
  <si>
    <t>Complete a Statement of Retained Earnings for the first quarter in proper format. Link the Ending Retained Earnings balance into your Balance Sheet. (6 points—graded for accuracy and format, including Excel spreadsheet links)</t>
  </si>
  <si>
    <t>Complete a Classified Balance Sheet for Shoes for You, Inc. for March 31, 2016, in proper format. (18 points—graded for accuracy and format, including Excel spreadsheet links)</t>
  </si>
  <si>
    <t>There are no check figures for Part C.</t>
  </si>
  <si>
    <t>There are no check figures for Part A.</t>
  </si>
  <si>
    <t>Use the Check Figures from Part B here.</t>
  </si>
  <si>
    <t>Assignment 2, Part D (Week 4):</t>
  </si>
  <si>
    <t>Assignment 2, Part E (Week 4):</t>
  </si>
  <si>
    <t>Assignment 2, Part F (Week 4):</t>
  </si>
  <si>
    <t>Assignment 2, Part G (Week 4):</t>
  </si>
  <si>
    <t>Assignment 1, Part C (Week 3):</t>
  </si>
  <si>
    <t>Assignment 1, Part B (Week 3):</t>
  </si>
  <si>
    <t>Assignment 1, Part A (Week 3):</t>
  </si>
  <si>
    <t>Post the Journal Entries you made in Part A to the appropriate T-Accounts found here in Part B. Your T-Account entries must be properly linked to the Journal Entry amounts you entered in Part A. The first T-Account posting has been done for you. (16 points— graded for accuracy and format, including Excel spreadsheet links.)</t>
  </si>
  <si>
    <t>NOTE that Parts D, E, F, and G make up Assignment 2 for Module 2. You do not need to complete Assignment 2 until Week 4.</t>
  </si>
  <si>
    <t>Please complete Parts D, E, F, and G for Assignment 2 on a copy of the completed Excel worksheet that you submitted for Assignment 1 in Week 3. Prior to starting Assignment 2, you should use the Solution to Assignment 1 to make any needed corrections to Parts A, B, and C on your spreadsheet so that you have the correct starting data needed to complete Parts D, E, F, and G on Assignment 2.</t>
  </si>
  <si>
    <t xml:space="preserve">cash </t>
  </si>
  <si>
    <t>Note Payable</t>
  </si>
  <si>
    <t>Shoe Inventory</t>
  </si>
  <si>
    <t>Account Payable</t>
  </si>
  <si>
    <t>Account Receivable</t>
  </si>
  <si>
    <t>Revenue</t>
  </si>
  <si>
    <t>cash</t>
  </si>
  <si>
    <t>Final Product</t>
  </si>
  <si>
    <t>cost of goods sold</t>
  </si>
  <si>
    <t>Salaries and Wages</t>
  </si>
  <si>
    <t>Accumiulated Dep.- office Building</t>
  </si>
  <si>
    <t>(240000*2)/(40*12)= 1200. so Feb and March will each be 1200</t>
  </si>
  <si>
    <t>(1200*2)/(10*2)= 20</t>
  </si>
  <si>
    <t>(1170*2)/6) Feb. and March</t>
  </si>
  <si>
    <t>Trial Balance</t>
  </si>
  <si>
    <t xml:space="preserve">Shoes for You, Inc </t>
  </si>
  <si>
    <t>Debit</t>
  </si>
  <si>
    <t>Credit</t>
  </si>
  <si>
    <t>Display  Equipment</t>
  </si>
  <si>
    <t>Accumulated Dep- Equipment</t>
  </si>
  <si>
    <t>inventory</t>
  </si>
  <si>
    <t>Accumulated Depreciation</t>
  </si>
  <si>
    <t>BankNotes Payable</t>
  </si>
  <si>
    <t>Cost of goods sold</t>
  </si>
  <si>
    <t>Totals</t>
  </si>
  <si>
    <t>Salaries and Wages Expense</t>
  </si>
  <si>
    <t>Statement of Retained Earnings</t>
  </si>
  <si>
    <t>For the Year Ending December, 31,2016</t>
  </si>
  <si>
    <t xml:space="preserve">Beginning Retained Earnings, January 1, 2016 </t>
  </si>
  <si>
    <t>Add: Net Income</t>
  </si>
  <si>
    <t>Net Income</t>
  </si>
  <si>
    <t>Expenses</t>
  </si>
  <si>
    <t>Income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</si>
</sst>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11" x14ac:knownFonts="1">
    <font>
      <sz val="11"/>
      <color theme="1"/>
      <name val="Calibri"/>
      <family val="2"/>
      <scheme val="minor"/>
    </font>
    <font>
      <sz val="11"/>
      <name val="Calibri"/>
      <family val="2"/>
      <scheme val="minor"/>
    </font>
    <font>
      <sz val="11"/>
      <color rgb="FF404040"/>
      <name val="Calibri"/>
      <family val="2"/>
      <scheme val="minor"/>
    </font>
    <font>
      <sz val="11"/>
      <color theme="1"/>
      <name val="Calibri"/>
      <family val="2"/>
      <scheme val="minor"/>
    </font>
    <font>
      <b/>
      <sz val="11"/>
      <color theme="1"/>
      <name val="Calibri"/>
      <family val="2"/>
      <scheme val="minor"/>
    </font>
    <font>
      <b/>
      <sz val="11"/>
      <color rgb="FF404040"/>
      <name val="Calibri"/>
      <family val="2"/>
      <scheme val="minor"/>
    </font>
    <font>
      <sz val="11"/>
      <name val="Calibri"/>
      <family val="2"/>
    </font>
    <font>
      <b/>
      <sz val="11"/>
      <name val="Calibri"/>
      <family val="2"/>
      <scheme val="minor"/>
    </font>
    <font>
      <b/>
      <i/>
      <sz val="11"/>
      <color theme="1"/>
      <name val="Calibri"/>
      <family val="2"/>
      <scheme val="minor"/>
    </font>
    <font>
      <b/>
      <i/>
      <u/>
      <sz val="11"/>
      <color theme="1"/>
      <name val="Calibri"/>
      <family val="2"/>
      <scheme val="minor"/>
    </font>
    <font>
      <sz val="11"/>
      <color rgb="FF7030A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63">
    <xf numFmtId="0" fontId="0" fillId="0" borderId="0" xfId="0"/>
    <xf numFmtId="0" fontId="2" fillId="0" borderId="0" xfId="0" applyFont="1" applyAlignment="1">
      <alignment horizontal="left" vertical="center" wrapText="1"/>
    </xf>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xf numFmtId="0" fontId="2" fillId="0" borderId="0" xfId="0" applyFont="1" applyAlignment="1">
      <alignment horizontal="center" vertical="center" wrapText="1"/>
    </xf>
    <xf numFmtId="0" fontId="0" fillId="0" borderId="0" xfId="0" applyBorder="1"/>
    <xf numFmtId="0" fontId="0" fillId="0" borderId="4" xfId="0" applyBorder="1"/>
    <xf numFmtId="0" fontId="0" fillId="0" borderId="0" xfId="0" applyAlignment="1">
      <alignment horizontal="left" vertical="center" wrapText="1"/>
    </xf>
    <xf numFmtId="0" fontId="0" fillId="0" borderId="0" xfId="0" applyAlignment="1">
      <alignment horizontal="left" wrapText="1"/>
    </xf>
    <xf numFmtId="0" fontId="2" fillId="0" borderId="0" xfId="0" applyFont="1" applyAlignment="1">
      <alignment horizontal="left" vertical="center"/>
    </xf>
    <xf numFmtId="0" fontId="5" fillId="0" borderId="0" xfId="0" applyFont="1" applyAlignment="1">
      <alignment horizontal="left" vertical="center"/>
    </xf>
    <xf numFmtId="164" fontId="0" fillId="0" borderId="0" xfId="1" applyNumberFormat="1" applyFont="1"/>
    <xf numFmtId="164" fontId="2" fillId="0" borderId="0" xfId="1" applyNumberFormat="1" applyFont="1" applyAlignment="1">
      <alignment horizontal="left" vertical="center"/>
    </xf>
    <xf numFmtId="164" fontId="0" fillId="0" borderId="0" xfId="1" applyNumberFormat="1" applyFont="1" applyAlignment="1"/>
    <xf numFmtId="164" fontId="0" fillId="0" borderId="0" xfId="1" applyNumberFormat="1" applyFont="1" applyAlignment="1">
      <alignment horizontal="left" vertical="center"/>
    </xf>
    <xf numFmtId="0" fontId="0" fillId="0" borderId="0" xfId="0" applyAlignment="1">
      <alignment horizontal="left"/>
    </xf>
    <xf numFmtId="164" fontId="0" fillId="0" borderId="0" xfId="1" applyNumberFormat="1" applyFont="1" applyAlignment="1">
      <alignment horizontal="left"/>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right"/>
    </xf>
    <xf numFmtId="0" fontId="0" fillId="0" borderId="3" xfId="0" applyFill="1" applyBorder="1"/>
    <xf numFmtId="0" fontId="0" fillId="0" borderId="4" xfId="0" applyFill="1" applyBorder="1"/>
    <xf numFmtId="164" fontId="0" fillId="0" borderId="10" xfId="0" applyNumberFormat="1" applyBorder="1"/>
    <xf numFmtId="0" fontId="4" fillId="0" borderId="0" xfId="0" applyFont="1" applyAlignment="1"/>
    <xf numFmtId="0" fontId="0" fillId="0" borderId="0" xfId="0" applyNumberFormat="1" applyAlignment="1">
      <alignment horizontal="left"/>
    </xf>
    <xf numFmtId="0" fontId="0" fillId="0" borderId="0" xfId="0" applyNumberFormat="1" applyAlignment="1">
      <alignment horizontal="center"/>
    </xf>
    <xf numFmtId="2" fontId="0" fillId="0" borderId="0" xfId="0" applyNumberFormat="1" applyFill="1"/>
    <xf numFmtId="165" fontId="0" fillId="0" borderId="0" xfId="0" applyNumberFormat="1"/>
    <xf numFmtId="1" fontId="0" fillId="0" borderId="0" xfId="0" applyNumberFormat="1" applyAlignment="1"/>
    <xf numFmtId="166" fontId="2" fillId="0" borderId="0" xfId="0" applyNumberFormat="1" applyFont="1" applyAlignment="1">
      <alignment vertical="center" wrapText="1"/>
    </xf>
    <xf numFmtId="166" fontId="0" fillId="0" borderId="0" xfId="0" applyNumberFormat="1"/>
    <xf numFmtId="166" fontId="0" fillId="0" borderId="0" xfId="2" applyNumberFormat="1" applyFont="1"/>
    <xf numFmtId="164" fontId="0" fillId="0" borderId="0" xfId="1" applyNumberFormat="1" applyFont="1" applyBorder="1"/>
    <xf numFmtId="0" fontId="5" fillId="0" borderId="0" xfId="0" applyFont="1" applyAlignment="1">
      <alignment vertical="center"/>
    </xf>
    <xf numFmtId="0" fontId="0" fillId="0" borderId="0" xfId="0" applyAlignment="1">
      <alignment horizontal="right"/>
    </xf>
    <xf numFmtId="0" fontId="0" fillId="0" borderId="0" xfId="0" applyAlignment="1">
      <alignment horizontal="center"/>
    </xf>
    <xf numFmtId="164" fontId="2" fillId="0" borderId="0" xfId="1" applyNumberFormat="1" applyFont="1" applyAlignment="1">
      <alignment vertical="center" wrapText="1"/>
    </xf>
    <xf numFmtId="0" fontId="7" fillId="0" borderId="0" xfId="0" applyFont="1" applyAlignment="1">
      <alignment vertical="center" wrapText="1"/>
    </xf>
    <xf numFmtId="0" fontId="0" fillId="0" borderId="0" xfId="0" applyFont="1" applyFill="1" applyAlignment="1">
      <alignment wrapText="1"/>
    </xf>
    <xf numFmtId="0" fontId="5" fillId="0" borderId="0" xfId="0" applyFont="1" applyAlignment="1">
      <alignment horizontal="left" vertical="center" wrapText="1"/>
    </xf>
    <xf numFmtId="0" fontId="0" fillId="0" borderId="0" xfId="0" applyNumberFormat="1" applyAlignment="1"/>
    <xf numFmtId="0" fontId="4" fillId="0" borderId="0" xfId="0" applyFont="1" applyAlignment="1">
      <alignment horizontal="left"/>
    </xf>
    <xf numFmtId="0" fontId="4" fillId="0" borderId="0" xfId="0" applyFont="1" applyFill="1" applyAlignment="1">
      <alignment horizontal="left" wrapText="1"/>
    </xf>
    <xf numFmtId="0" fontId="4" fillId="0" borderId="0" xfId="0" applyFont="1" applyAlignment="1">
      <alignment horizontal="center"/>
    </xf>
    <xf numFmtId="0" fontId="4" fillId="0" borderId="0" xfId="0" applyFont="1" applyAlignment="1">
      <alignment horizontal="left" wrapText="1"/>
    </xf>
    <xf numFmtId="15" fontId="4"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left" wrapText="1"/>
    </xf>
    <xf numFmtId="0" fontId="0" fillId="0" borderId="0" xfId="0" applyAlignment="1">
      <alignment horizontal="right"/>
    </xf>
    <xf numFmtId="0" fontId="4" fillId="0" borderId="0" xfId="0" applyFont="1" applyAlignment="1">
      <alignment wrapText="1"/>
    </xf>
    <xf numFmtId="0" fontId="4" fillId="0" borderId="0" xfId="0" applyFont="1" applyFill="1" applyBorder="1" applyAlignment="1">
      <alignment horizontal="right"/>
    </xf>
    <xf numFmtId="0" fontId="0" fillId="0" borderId="0" xfId="0" applyFont="1" applyFill="1" applyBorder="1"/>
    <xf numFmtId="0" fontId="0" fillId="0" borderId="0" xfId="0" applyFont="1" applyFill="1" applyBorder="1" applyAlignment="1"/>
    <xf numFmtId="15" fontId="4" fillId="0" borderId="0" xfId="0" applyNumberFormat="1" applyFont="1" applyAlignment="1"/>
    <xf numFmtId="0" fontId="4" fillId="0" borderId="0" xfId="0" applyFont="1" applyBorder="1" applyAlignment="1">
      <alignment horizontal="center"/>
    </xf>
    <xf numFmtId="166" fontId="0" fillId="0" borderId="0" xfId="2" applyNumberFormat="1" applyFont="1" applyBorder="1"/>
    <xf numFmtId="0" fontId="0" fillId="3" borderId="0" xfId="0" applyFill="1"/>
    <xf numFmtId="0" fontId="0" fillId="3" borderId="0" xfId="0" applyFill="1" applyAlignment="1">
      <alignment horizontal="center"/>
    </xf>
    <xf numFmtId="0" fontId="0" fillId="0" borderId="0" xfId="0" applyFill="1"/>
    <xf numFmtId="0" fontId="0" fillId="0" borderId="0" xfId="0" applyFill="1" applyAlignment="1">
      <alignment horizontal="center"/>
    </xf>
    <xf numFmtId="165" fontId="0" fillId="0" borderId="0" xfId="0" applyNumberFormat="1" applyFill="1"/>
    <xf numFmtId="164" fontId="0" fillId="0" borderId="0" xfId="1" applyNumberFormat="1" applyFont="1" applyFill="1" applyBorder="1"/>
    <xf numFmtId="0" fontId="0" fillId="0" borderId="0" xfId="0" applyFill="1" applyBorder="1"/>
    <xf numFmtId="166" fontId="0" fillId="0" borderId="0" xfId="0" applyNumberFormat="1" applyFill="1" applyBorder="1"/>
    <xf numFmtId="0" fontId="0" fillId="0" borderId="0" xfId="0" applyFill="1" applyBorder="1" applyAlignment="1">
      <alignment horizontal="center"/>
    </xf>
    <xf numFmtId="166" fontId="0" fillId="0" borderId="0" xfId="2" applyNumberFormat="1" applyFont="1" applyFill="1" applyBorder="1"/>
    <xf numFmtId="2" fontId="0" fillId="0" borderId="0" xfId="0" applyNumberFormat="1" applyFill="1" applyBorder="1"/>
    <xf numFmtId="44" fontId="0" fillId="0" borderId="0" xfId="2" applyFont="1" applyFill="1" applyBorder="1"/>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166" fontId="1" fillId="0" borderId="0" xfId="2" applyNumberFormat="1" applyFont="1" applyFill="1" applyBorder="1" applyAlignment="1">
      <alignment vertical="center" wrapText="1"/>
    </xf>
    <xf numFmtId="0" fontId="6" fillId="0" borderId="0" xfId="0" applyFont="1" applyFill="1" applyBorder="1" applyAlignment="1">
      <alignment horizontal="center" vertical="center" wrapText="1"/>
    </xf>
    <xf numFmtId="2" fontId="1" fillId="0" borderId="0" xfId="0" applyNumberFormat="1" applyFont="1" applyFill="1" applyBorder="1" applyAlignment="1">
      <alignment vertical="center" wrapText="1"/>
    </xf>
    <xf numFmtId="0" fontId="9" fillId="0" borderId="0" xfId="0" applyFont="1" applyAlignment="1">
      <alignment horizontal="left"/>
    </xf>
    <xf numFmtId="0" fontId="5" fillId="3" borderId="0" xfId="0" applyFont="1" applyFill="1" applyAlignment="1">
      <alignment vertical="center"/>
    </xf>
    <xf numFmtId="0" fontId="2" fillId="3" borderId="0" xfId="0" applyFont="1" applyFill="1" applyAlignment="1">
      <alignment vertical="center" wrapText="1"/>
    </xf>
    <xf numFmtId="0" fontId="5" fillId="3" borderId="0" xfId="0" applyFont="1" applyFill="1" applyAlignment="1">
      <alignment horizontal="left" vertical="center"/>
    </xf>
    <xf numFmtId="0" fontId="4" fillId="3" borderId="0" xfId="0" applyFont="1" applyFill="1" applyAlignment="1">
      <alignment horizontal="left"/>
    </xf>
    <xf numFmtId="0" fontId="5" fillId="3" borderId="0" xfId="0" applyFont="1" applyFill="1" applyAlignment="1">
      <alignment horizontal="left" vertical="center" wrapText="1"/>
    </xf>
    <xf numFmtId="0" fontId="4" fillId="3" borderId="0" xfId="0" applyFont="1" applyFill="1" applyAlignment="1">
      <alignment horizontal="left" wrapText="1"/>
    </xf>
    <xf numFmtId="0" fontId="0" fillId="0" borderId="0" xfId="0" applyNumberFormat="1" applyFill="1" applyAlignment="1">
      <alignment horizontal="left"/>
    </xf>
    <xf numFmtId="0" fontId="0" fillId="3" borderId="0" xfId="0" applyFill="1" applyAlignment="1"/>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vertical="center"/>
    </xf>
    <xf numFmtId="164" fontId="10" fillId="0" borderId="0" xfId="1" applyNumberFormat="1" applyFont="1" applyAlignment="1">
      <alignment vertical="center"/>
    </xf>
    <xf numFmtId="0" fontId="10" fillId="0" borderId="0" xfId="0" applyFont="1" applyAlignment="1">
      <alignment horizontal="center"/>
    </xf>
    <xf numFmtId="0" fontId="10" fillId="0" borderId="0" xfId="0" applyFont="1" applyAlignment="1"/>
    <xf numFmtId="164" fontId="10" fillId="0" borderId="0" xfId="1" applyNumberFormat="1" applyFont="1" applyAlignment="1"/>
    <xf numFmtId="165" fontId="4" fillId="0" borderId="0" xfId="0" applyNumberFormat="1" applyFont="1" applyFill="1"/>
    <xf numFmtId="0" fontId="0" fillId="0" borderId="0" xfId="0" applyFill="1" applyAlignment="1">
      <alignment horizontal="right"/>
    </xf>
    <xf numFmtId="164" fontId="0" fillId="0" borderId="0" xfId="0" applyNumberFormat="1" applyFill="1"/>
    <xf numFmtId="164" fontId="0" fillId="0" borderId="4" xfId="0" applyNumberFormat="1" applyFill="1" applyBorder="1"/>
    <xf numFmtId="0" fontId="0" fillId="0" borderId="0" xfId="0" applyNumberFormat="1" applyFill="1" applyAlignment="1"/>
    <xf numFmtId="165" fontId="0" fillId="0" borderId="0" xfId="0" applyNumberFormat="1" applyFill="1" applyAlignment="1"/>
    <xf numFmtId="164" fontId="0" fillId="0" borderId="2" xfId="0" applyNumberFormat="1" applyFill="1" applyBorder="1"/>
    <xf numFmtId="164" fontId="0" fillId="0" borderId="11" xfId="0" applyNumberFormat="1" applyFill="1" applyBorder="1"/>
    <xf numFmtId="0" fontId="0" fillId="0" borderId="0" xfId="0" applyFill="1" applyAlignment="1">
      <alignment horizontal="left"/>
    </xf>
    <xf numFmtId="164" fontId="0" fillId="0" borderId="7" xfId="0" applyNumberFormat="1" applyFill="1" applyBorder="1"/>
    <xf numFmtId="164" fontId="0" fillId="0" borderId="9" xfId="0" applyNumberFormat="1" applyFill="1" applyBorder="1"/>
    <xf numFmtId="1" fontId="0" fillId="0" borderId="0" xfId="0" applyNumberFormat="1" applyFill="1" applyAlignment="1"/>
    <xf numFmtId="0" fontId="0" fillId="0" borderId="0" xfId="0" applyNumberFormat="1" applyFill="1" applyAlignment="1">
      <alignment horizontal="center"/>
    </xf>
    <xf numFmtId="164" fontId="0" fillId="0" borderId="6" xfId="0" applyNumberFormat="1" applyFill="1" applyBorder="1"/>
    <xf numFmtId="164" fontId="0" fillId="0" borderId="5" xfId="0" applyNumberFormat="1" applyFill="1" applyBorder="1"/>
    <xf numFmtId="164" fontId="10" fillId="0" borderId="7" xfId="0" applyNumberFormat="1" applyFont="1" applyFill="1" applyBorder="1"/>
    <xf numFmtId="0" fontId="10" fillId="0" borderId="0" xfId="0" applyFont="1" applyFill="1" applyAlignment="1">
      <alignment horizontal="center"/>
    </xf>
    <xf numFmtId="0" fontId="10" fillId="0" borderId="0" xfId="0" applyFont="1" applyFill="1" applyAlignment="1">
      <alignment horizontal="right"/>
    </xf>
    <xf numFmtId="164" fontId="10" fillId="0" borderId="0" xfId="0" applyNumberFormat="1" applyFont="1" applyFill="1"/>
    <xf numFmtId="164" fontId="0" fillId="0" borderId="2" xfId="3" applyNumberFormat="1" applyFont="1" applyFill="1" applyBorder="1"/>
    <xf numFmtId="164" fontId="0" fillId="0" borderId="12" xfId="3" applyNumberFormat="1" applyFont="1" applyFill="1" applyBorder="1"/>
    <xf numFmtId="164" fontId="0" fillId="0" borderId="9" xfId="3" applyNumberFormat="1" applyFont="1" applyFill="1" applyBorder="1"/>
    <xf numFmtId="9" fontId="0" fillId="0" borderId="0" xfId="3" applyFont="1" applyFill="1" applyBorder="1"/>
    <xf numFmtId="164" fontId="0" fillId="0" borderId="14" xfId="0" applyNumberFormat="1" applyFill="1" applyBorder="1"/>
    <xf numFmtId="164" fontId="0" fillId="0" borderId="8" xfId="0" applyNumberFormat="1" applyFill="1" applyBorder="1"/>
    <xf numFmtId="164" fontId="0" fillId="0" borderId="13" xfId="0" applyNumberFormat="1" applyFill="1" applyBorder="1"/>
    <xf numFmtId="0" fontId="0" fillId="0" borderId="0" xfId="3" applyNumberFormat="1" applyFont="1" applyFill="1" applyBorder="1" applyAlignment="1"/>
    <xf numFmtId="1" fontId="0" fillId="0" borderId="0" xfId="3" applyNumberFormat="1" applyFont="1" applyFill="1" applyBorder="1" applyAlignment="1"/>
    <xf numFmtId="9" fontId="0" fillId="0" borderId="0" xfId="3" applyFont="1" applyFill="1" applyBorder="1" applyAlignment="1">
      <alignment horizontal="right"/>
    </xf>
    <xf numFmtId="0" fontId="0" fillId="0" borderId="0" xfId="3" applyNumberFormat="1" applyFont="1" applyFill="1" applyBorder="1" applyAlignment="1">
      <alignment horizontal="left"/>
    </xf>
    <xf numFmtId="0" fontId="0" fillId="0" borderId="0" xfId="0" applyFill="1" applyAlignment="1"/>
    <xf numFmtId="1" fontId="0" fillId="0" borderId="0" xfId="0" applyNumberFormat="1" applyFill="1" applyBorder="1"/>
    <xf numFmtId="2" fontId="0" fillId="0" borderId="0" xfId="0" applyNumberFormat="1" applyFont="1" applyFill="1" applyBorder="1" applyAlignment="1"/>
    <xf numFmtId="0" fontId="4" fillId="0" borderId="0" xfId="0" applyFont="1" applyFill="1" applyBorder="1" applyAlignment="1"/>
    <xf numFmtId="2" fontId="4" fillId="0" borderId="0" xfId="0" applyNumberFormat="1" applyFont="1" applyFill="1" applyBorder="1" applyAlignment="1">
      <alignment horizontal="right"/>
    </xf>
    <xf numFmtId="15" fontId="4" fillId="0" borderId="0" xfId="0" applyNumberFormat="1" applyFont="1" applyFill="1" applyBorder="1" applyAlignment="1"/>
    <xf numFmtId="2" fontId="0" fillId="0" borderId="0" xfId="0" applyNumberFormat="1" applyFont="1" applyFill="1" applyBorder="1"/>
    <xf numFmtId="0" fontId="4" fillId="0" borderId="0" xfId="0" applyFont="1" applyFill="1" applyBorder="1"/>
    <xf numFmtId="0" fontId="4" fillId="0" borderId="0" xfId="0" applyFont="1" applyBorder="1"/>
    <xf numFmtId="0" fontId="0" fillId="0" borderId="0" xfId="0" applyFont="1" applyBorder="1"/>
    <xf numFmtId="0" fontId="8" fillId="0" borderId="0" xfId="0" applyFont="1" applyFill="1" applyAlignment="1">
      <alignment horizontal="center" wrapText="1"/>
    </xf>
    <xf numFmtId="0" fontId="8" fillId="0" borderId="0" xfId="0" applyFont="1" applyFill="1" applyAlignment="1">
      <alignment horizontal="left" wrapText="1"/>
    </xf>
    <xf numFmtId="0" fontId="4" fillId="0" borderId="0" xfId="0" applyFont="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4" fillId="0" borderId="0" xfId="0" applyFont="1" applyAlignment="1">
      <alignment horizontal="left" wrapText="1"/>
    </xf>
    <xf numFmtId="0" fontId="0" fillId="0" borderId="1" xfId="0" applyBorder="1" applyAlignment="1">
      <alignment horizontal="center"/>
    </xf>
    <xf numFmtId="0" fontId="0" fillId="0" borderId="1" xfId="0" applyFill="1" applyBorder="1" applyAlignment="1">
      <alignment horizontal="center"/>
    </xf>
    <xf numFmtId="0" fontId="0" fillId="0" borderId="0" xfId="0" applyAlignment="1">
      <alignment horizontal="center" wrapText="1"/>
    </xf>
    <xf numFmtId="0" fontId="0" fillId="0" borderId="0" xfId="0" applyFill="1" applyAlignment="1">
      <alignment horizontal="right"/>
    </xf>
    <xf numFmtId="0" fontId="0" fillId="0" borderId="0" xfId="0" applyAlignment="1">
      <alignment horizontal="center"/>
    </xf>
    <xf numFmtId="0" fontId="0" fillId="0" borderId="0" xfId="0" applyFill="1" applyBorder="1" applyAlignment="1">
      <alignment horizontal="center"/>
    </xf>
    <xf numFmtId="0" fontId="4" fillId="0" borderId="0" xfId="0" applyFont="1" applyBorder="1" applyAlignment="1">
      <alignment horizontal="center"/>
    </xf>
    <xf numFmtId="15" fontId="4" fillId="0" borderId="0" xfId="0" applyNumberFormat="1" applyFont="1" applyBorder="1" applyAlignment="1">
      <alignment horizontal="center"/>
    </xf>
    <xf numFmtId="0" fontId="4" fillId="0" borderId="1" xfId="0" applyFont="1" applyBorder="1" applyAlignment="1">
      <alignment horizontal="center"/>
    </xf>
    <xf numFmtId="0" fontId="5" fillId="0" borderId="0" xfId="0" applyFont="1" applyAlignment="1">
      <alignment horizontal="left" vertical="center" wrapText="1"/>
    </xf>
    <xf numFmtId="0" fontId="8" fillId="2" borderId="0" xfId="0" applyFont="1" applyFill="1" applyAlignment="1">
      <alignment horizontal="left" wrapText="1"/>
    </xf>
    <xf numFmtId="15" fontId="4" fillId="0" borderId="0" xfId="0" applyNumberFormat="1" applyFont="1" applyFill="1" applyBorder="1" applyAlignment="1">
      <alignment horizontal="center"/>
    </xf>
    <xf numFmtId="0" fontId="0" fillId="0" borderId="0" xfId="0" applyFill="1" applyBorder="1" applyAlignment="1">
      <alignment horizontal="left" wrapText="1"/>
    </xf>
    <xf numFmtId="0" fontId="4" fillId="0" borderId="0" xfId="0" applyFont="1" applyFill="1" applyBorder="1" applyAlignment="1">
      <alignment horizontal="center"/>
    </xf>
    <xf numFmtId="0" fontId="4" fillId="3" borderId="0" xfId="0" applyFont="1" applyFill="1" applyAlignment="1">
      <alignment horizontal="left" wrapText="1"/>
    </xf>
    <xf numFmtId="164" fontId="0" fillId="0" borderId="0" xfId="3" applyNumberFormat="1" applyFont="1" applyFill="1" applyBorder="1"/>
    <xf numFmtId="164" fontId="0" fillId="0" borderId="1" xfId="0" applyNumberFormat="1" applyFill="1" applyBorder="1"/>
    <xf numFmtId="164" fontId="0" fillId="0" borderId="3" xfId="0" applyNumberFormat="1" applyFill="1" applyBorder="1"/>
    <xf numFmtId="164" fontId="0" fillId="0" borderId="0" xfId="0" applyNumberFormat="1" applyFill="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6"/>
  <sheetViews>
    <sheetView topLeftCell="G25" zoomScale="90" zoomScaleNormal="90" workbookViewId="0">
      <selection activeCell="K46" sqref="K46:K48"/>
    </sheetView>
  </sheetViews>
  <sheetFormatPr defaultRowHeight="15" x14ac:dyDescent="0.25"/>
  <cols>
    <col min="1" max="1" width="3" style="7" customWidth="1"/>
    <col min="2" max="2" width="12" style="7" customWidth="1"/>
    <col min="3" max="3" width="35.375" customWidth="1"/>
    <col min="7" max="7" width="13" customWidth="1"/>
    <col min="9" max="9" width="3.75" style="7" customWidth="1"/>
    <col min="10" max="10" width="9.75" style="7" customWidth="1"/>
    <col min="11" max="11" width="21.5" style="10" customWidth="1"/>
    <col min="12" max="12" width="26.375" style="10" customWidth="1"/>
    <col min="13" max="14" width="10.75" style="20" customWidth="1"/>
    <col min="15" max="15" width="6" style="33" customWidth="1"/>
    <col min="16" max="16" width="3.875" customWidth="1"/>
    <col min="17" max="17" width="3.75" style="34" customWidth="1"/>
    <col min="18" max="18" width="2.75" style="26" customWidth="1"/>
    <col min="21" max="21" width="3.75" style="47" customWidth="1"/>
    <col min="22" max="22" width="3.625" style="35" customWidth="1"/>
    <col min="23" max="23" width="3.5" style="35" customWidth="1"/>
    <col min="24" max="24" width="2.75" style="26" customWidth="1"/>
    <col min="27" max="27" width="2.75" style="31" customWidth="1"/>
    <col min="28" max="29" width="3.5" style="31" customWidth="1"/>
    <col min="30" max="30" width="2.75" style="26" customWidth="1"/>
    <col min="31" max="32" width="10.25" customWidth="1"/>
    <col min="33" max="33" width="2.75" style="22" customWidth="1"/>
    <col min="34" max="35" width="5" style="31" customWidth="1"/>
    <col min="36" max="36" width="2.75" style="26" customWidth="1"/>
    <col min="39" max="39" width="2.75" style="7" customWidth="1"/>
    <col min="40" max="41" width="4" style="32" customWidth="1"/>
    <col min="42" max="42" width="2.75" style="7" customWidth="1"/>
    <col min="43" max="44" width="11.125" customWidth="1"/>
  </cols>
  <sheetData>
    <row r="1" spans="1:42" x14ac:dyDescent="0.25">
      <c r="A1" s="140" t="s">
        <v>47</v>
      </c>
      <c r="B1" s="140"/>
      <c r="C1" s="140"/>
      <c r="D1" s="140"/>
      <c r="E1" s="140"/>
      <c r="F1" s="140"/>
      <c r="G1" s="140"/>
      <c r="I1" s="42"/>
      <c r="J1" s="42"/>
      <c r="R1" s="41"/>
      <c r="X1" s="41"/>
      <c r="AD1" s="41"/>
      <c r="AJ1" s="41"/>
      <c r="AM1" s="42"/>
      <c r="AP1" s="42"/>
    </row>
    <row r="2" spans="1:42" x14ac:dyDescent="0.25">
      <c r="A2" s="140" t="s">
        <v>45</v>
      </c>
      <c r="B2" s="140"/>
      <c r="C2" s="140"/>
      <c r="D2" s="140"/>
      <c r="E2" s="140"/>
      <c r="F2" s="140"/>
      <c r="G2" s="140"/>
      <c r="I2" s="53"/>
      <c r="J2" s="53"/>
      <c r="R2" s="41"/>
      <c r="X2" s="41"/>
      <c r="AD2" s="41"/>
      <c r="AJ2" s="41"/>
      <c r="AM2" s="42"/>
      <c r="AP2" s="42"/>
    </row>
    <row r="3" spans="1:42" x14ac:dyDescent="0.25">
      <c r="A3" s="9"/>
      <c r="B3" s="9"/>
      <c r="I3" s="42"/>
      <c r="J3" s="42"/>
      <c r="AH3" s="89"/>
    </row>
    <row r="4" spans="1:42" x14ac:dyDescent="0.25">
      <c r="A4" s="82" t="s">
        <v>63</v>
      </c>
      <c r="B4" s="53"/>
      <c r="I4" s="86" t="s">
        <v>55</v>
      </c>
      <c r="J4" s="65"/>
      <c r="K4" s="90"/>
      <c r="L4" s="90"/>
      <c r="R4" s="56"/>
      <c r="X4" s="56"/>
      <c r="AD4" s="56"/>
      <c r="AH4" s="89"/>
      <c r="AJ4" s="56"/>
      <c r="AM4" s="53"/>
      <c r="AP4" s="53"/>
    </row>
    <row r="5" spans="1:42" ht="14.45" customHeight="1" x14ac:dyDescent="0.25">
      <c r="A5" s="143" t="s">
        <v>48</v>
      </c>
      <c r="B5" s="143"/>
      <c r="C5" s="143"/>
      <c r="D5" s="143"/>
      <c r="E5" s="143"/>
      <c r="F5" s="143"/>
      <c r="G5" s="143"/>
      <c r="H5" s="1"/>
      <c r="I5" s="53"/>
      <c r="J5" s="53"/>
    </row>
    <row r="6" spans="1:42" x14ac:dyDescent="0.25">
      <c r="A6" s="143"/>
      <c r="B6" s="143"/>
      <c r="C6" s="143"/>
      <c r="D6" s="143"/>
      <c r="E6" s="143"/>
      <c r="F6" s="143"/>
      <c r="G6" s="143"/>
      <c r="H6" s="1"/>
      <c r="I6" s="17" t="s">
        <v>35</v>
      </c>
      <c r="J6" s="24"/>
      <c r="K6" s="16"/>
      <c r="L6" s="16"/>
      <c r="M6" s="19"/>
      <c r="N6" s="19"/>
    </row>
    <row r="7" spans="1:42" x14ac:dyDescent="0.25">
      <c r="A7" s="143"/>
      <c r="B7" s="143"/>
      <c r="C7" s="143"/>
      <c r="D7" s="143"/>
      <c r="E7" s="143"/>
      <c r="F7" s="143"/>
      <c r="G7" s="143"/>
      <c r="H7" s="1"/>
      <c r="I7" s="24"/>
      <c r="J7" s="24"/>
      <c r="K7" s="16"/>
      <c r="L7" s="16"/>
      <c r="M7" s="19"/>
      <c r="N7" s="19"/>
      <c r="O7" s="98"/>
    </row>
    <row r="8" spans="1:42" x14ac:dyDescent="0.25">
      <c r="A8" s="143"/>
      <c r="B8" s="143"/>
      <c r="C8" s="143"/>
      <c r="D8" s="143"/>
      <c r="E8" s="143"/>
      <c r="F8" s="143"/>
      <c r="G8" s="143"/>
      <c r="H8" s="2"/>
      <c r="I8" s="17" t="s">
        <v>23</v>
      </c>
      <c r="J8" s="17"/>
      <c r="L8" s="16"/>
      <c r="M8" s="19"/>
      <c r="N8" s="19"/>
    </row>
    <row r="9" spans="1:42" x14ac:dyDescent="0.25">
      <c r="A9" s="143"/>
      <c r="B9" s="143"/>
      <c r="C9" s="143"/>
      <c r="D9" s="143"/>
      <c r="E9" s="143"/>
      <c r="F9" s="143"/>
      <c r="G9" s="143"/>
      <c r="I9" s="91">
        <v>1</v>
      </c>
      <c r="J9" s="92">
        <f>B12</f>
        <v>42371</v>
      </c>
      <c r="K9" s="93" t="s">
        <v>11</v>
      </c>
      <c r="L9" s="93"/>
      <c r="M9" s="94">
        <v>100000</v>
      </c>
      <c r="N9" s="94"/>
      <c r="O9" s="68"/>
    </row>
    <row r="10" spans="1:42" x14ac:dyDescent="0.25">
      <c r="A10" s="11"/>
      <c r="B10" s="2"/>
      <c r="C10" s="2"/>
      <c r="D10" s="2"/>
      <c r="E10" s="2"/>
      <c r="F10" s="2"/>
      <c r="G10" s="2"/>
      <c r="H10" s="14"/>
      <c r="I10" s="95"/>
      <c r="J10" s="95"/>
      <c r="K10" s="96"/>
      <c r="L10" s="96" t="s">
        <v>17</v>
      </c>
      <c r="M10" s="97"/>
      <c r="N10" s="97">
        <f>M9</f>
        <v>100000</v>
      </c>
      <c r="O10" s="68"/>
    </row>
    <row r="11" spans="1:42" x14ac:dyDescent="0.25">
      <c r="A11" s="30" t="s">
        <v>0</v>
      </c>
      <c r="H11" s="14"/>
      <c r="I11" s="5">
        <v>2</v>
      </c>
      <c r="J11" s="25">
        <v>42384</v>
      </c>
      <c r="K11" s="4" t="s">
        <v>67</v>
      </c>
      <c r="L11" s="4"/>
      <c r="M11" s="21">
        <v>300000</v>
      </c>
      <c r="N11" s="21"/>
    </row>
    <row r="12" spans="1:42" x14ac:dyDescent="0.25">
      <c r="A12" s="7">
        <v>1</v>
      </c>
      <c r="B12" s="8">
        <v>42371</v>
      </c>
      <c r="C12" s="142" t="s">
        <v>1</v>
      </c>
      <c r="D12" s="142"/>
      <c r="E12" s="142"/>
      <c r="F12" s="142"/>
      <c r="G12" s="142"/>
      <c r="I12" s="5"/>
      <c r="J12" s="25"/>
      <c r="K12" s="4"/>
      <c r="L12" s="4" t="s">
        <v>68</v>
      </c>
      <c r="M12" s="21"/>
      <c r="N12" s="21">
        <v>300000</v>
      </c>
      <c r="O12" s="68"/>
    </row>
    <row r="13" spans="1:42" ht="14.45" customHeight="1" x14ac:dyDescent="0.25">
      <c r="B13" s="8"/>
      <c r="C13" s="142"/>
      <c r="D13" s="142"/>
      <c r="E13" s="142"/>
      <c r="F13" s="142"/>
      <c r="G13" s="142"/>
      <c r="H13" s="15"/>
      <c r="I13" s="7">
        <v>3</v>
      </c>
      <c r="J13" s="8">
        <v>42401</v>
      </c>
      <c r="K13" s="10" t="s">
        <v>24</v>
      </c>
      <c r="M13" s="20">
        <v>240000</v>
      </c>
      <c r="O13" s="68"/>
    </row>
    <row r="14" spans="1:42" ht="14.45" customHeight="1" x14ac:dyDescent="0.25">
      <c r="A14" s="7">
        <v>2</v>
      </c>
      <c r="B14" s="8">
        <v>42384</v>
      </c>
      <c r="C14" t="s">
        <v>2</v>
      </c>
      <c r="H14" s="15"/>
      <c r="K14" s="22"/>
      <c r="L14" s="22" t="s">
        <v>11</v>
      </c>
      <c r="M14" s="23"/>
      <c r="N14" s="23">
        <v>48000</v>
      </c>
    </row>
    <row r="15" spans="1:42" x14ac:dyDescent="0.25">
      <c r="A15" s="7">
        <v>3</v>
      </c>
      <c r="B15" s="8">
        <v>42401</v>
      </c>
      <c r="C15" s="141" t="s">
        <v>25</v>
      </c>
      <c r="D15" s="141"/>
      <c r="E15" s="141"/>
      <c r="F15" s="141"/>
      <c r="G15" s="141"/>
      <c r="H15" s="6"/>
      <c r="J15" s="8"/>
      <c r="K15" s="22"/>
      <c r="L15" s="22" t="s">
        <v>68</v>
      </c>
      <c r="M15" s="23"/>
      <c r="N15" s="23">
        <v>192000</v>
      </c>
      <c r="O15" s="68"/>
    </row>
    <row r="16" spans="1:42" x14ac:dyDescent="0.25">
      <c r="B16" s="8"/>
      <c r="C16" s="141"/>
      <c r="D16" s="141"/>
      <c r="E16" s="141"/>
      <c r="F16" s="141"/>
      <c r="G16" s="141"/>
      <c r="H16" s="6"/>
      <c r="I16" s="7">
        <v>4</v>
      </c>
      <c r="J16" s="8">
        <v>42401</v>
      </c>
      <c r="K16" s="10" t="s">
        <v>85</v>
      </c>
      <c r="M16" s="20">
        <v>1200</v>
      </c>
      <c r="O16" s="68"/>
    </row>
    <row r="17" spans="1:15" x14ac:dyDescent="0.25">
      <c r="A17" s="7">
        <v>4</v>
      </c>
      <c r="B17" s="8">
        <v>42401</v>
      </c>
      <c r="C17" s="10" t="s">
        <v>3</v>
      </c>
      <c r="D17" s="6"/>
      <c r="E17" s="6"/>
      <c r="F17" s="6"/>
      <c r="G17" s="6"/>
      <c r="H17" s="6"/>
      <c r="L17" s="10" t="s">
        <v>11</v>
      </c>
      <c r="N17" s="20">
        <v>1200</v>
      </c>
      <c r="O17" s="68"/>
    </row>
    <row r="18" spans="1:15" x14ac:dyDescent="0.25">
      <c r="A18" s="7">
        <v>5</v>
      </c>
      <c r="B18" s="8">
        <v>42401</v>
      </c>
      <c r="C18" s="10" t="s">
        <v>9</v>
      </c>
      <c r="D18" s="6"/>
      <c r="E18" s="6"/>
      <c r="F18" s="6"/>
      <c r="G18" s="6"/>
      <c r="H18" s="6"/>
      <c r="I18" s="7">
        <v>5</v>
      </c>
      <c r="J18" s="8">
        <v>42401</v>
      </c>
      <c r="K18" s="10" t="s">
        <v>14</v>
      </c>
      <c r="L18" s="10">
        <v>0</v>
      </c>
      <c r="M18" s="20">
        <v>1170</v>
      </c>
    </row>
    <row r="19" spans="1:15" x14ac:dyDescent="0.25">
      <c r="A19" s="7">
        <v>6</v>
      </c>
      <c r="B19" s="8">
        <v>42403</v>
      </c>
      <c r="C19" s="10" t="s">
        <v>4</v>
      </c>
      <c r="D19" s="6"/>
      <c r="E19" s="6"/>
      <c r="F19" s="6"/>
      <c r="G19" s="6"/>
      <c r="H19" s="6"/>
      <c r="J19" s="8"/>
      <c r="L19" s="10" t="s">
        <v>11</v>
      </c>
      <c r="N19" s="20">
        <v>1170</v>
      </c>
      <c r="O19" s="68"/>
    </row>
    <row r="20" spans="1:15" x14ac:dyDescent="0.25">
      <c r="A20" s="7">
        <v>7</v>
      </c>
      <c r="B20" s="8">
        <v>42426</v>
      </c>
      <c r="C20" s="10" t="s">
        <v>6</v>
      </c>
      <c r="D20" s="6"/>
      <c r="E20" s="6"/>
      <c r="F20" s="6"/>
      <c r="G20" s="6"/>
      <c r="H20" s="6"/>
      <c r="I20" s="7">
        <v>6</v>
      </c>
      <c r="J20" s="8">
        <v>42403</v>
      </c>
      <c r="K20" s="10" t="s">
        <v>69</v>
      </c>
      <c r="M20" s="20">
        <v>92500</v>
      </c>
      <c r="O20" s="68"/>
    </row>
    <row r="21" spans="1:15" x14ac:dyDescent="0.25">
      <c r="A21" s="7">
        <v>8</v>
      </c>
      <c r="B21" s="8">
        <v>42430</v>
      </c>
      <c r="C21" s="10" t="s">
        <v>7</v>
      </c>
      <c r="D21" s="6"/>
      <c r="E21" s="6"/>
      <c r="F21" s="6"/>
      <c r="G21" s="6"/>
      <c r="L21" s="10" t="s">
        <v>70</v>
      </c>
      <c r="N21" s="20">
        <v>92500</v>
      </c>
    </row>
    <row r="22" spans="1:15" x14ac:dyDescent="0.25">
      <c r="A22" s="7">
        <v>9</v>
      </c>
      <c r="B22" s="8">
        <v>42456</v>
      </c>
      <c r="C22" s="10" t="s">
        <v>8</v>
      </c>
      <c r="D22" s="6"/>
      <c r="E22" s="6"/>
      <c r="F22" s="6"/>
      <c r="G22" s="6"/>
      <c r="I22" s="7">
        <v>7</v>
      </c>
      <c r="J22" s="8">
        <v>42426</v>
      </c>
      <c r="K22" s="10" t="s">
        <v>71</v>
      </c>
      <c r="M22" s="20">
        <v>3900</v>
      </c>
      <c r="O22" s="68"/>
    </row>
    <row r="23" spans="1:15" x14ac:dyDescent="0.25">
      <c r="A23" s="7">
        <v>10</v>
      </c>
      <c r="B23" s="8">
        <v>42460</v>
      </c>
      <c r="C23" s="10" t="s">
        <v>5</v>
      </c>
      <c r="H23" s="15"/>
      <c r="L23" s="10" t="s">
        <v>72</v>
      </c>
      <c r="N23" s="20">
        <v>3900</v>
      </c>
      <c r="O23" s="68"/>
    </row>
    <row r="24" spans="1:15" x14ac:dyDescent="0.25">
      <c r="A24" s="7">
        <v>11</v>
      </c>
      <c r="B24" s="8">
        <v>42460</v>
      </c>
      <c r="C24" s="10" t="s">
        <v>37</v>
      </c>
      <c r="H24" s="15"/>
      <c r="I24" s="7">
        <v>8</v>
      </c>
      <c r="J24" s="8">
        <v>42430</v>
      </c>
      <c r="K24" s="22" t="s">
        <v>70</v>
      </c>
      <c r="L24" s="22"/>
      <c r="M24" s="23">
        <v>60000</v>
      </c>
      <c r="N24" s="23"/>
    </row>
    <row r="25" spans="1:15" x14ac:dyDescent="0.25">
      <c r="A25" s="7">
        <v>12</v>
      </c>
      <c r="B25" s="8">
        <v>42460</v>
      </c>
      <c r="C25" s="141" t="s">
        <v>41</v>
      </c>
      <c r="D25" s="141"/>
      <c r="E25" s="141"/>
      <c r="F25" s="141"/>
      <c r="G25" s="141"/>
      <c r="H25" s="15"/>
      <c r="J25" s="8"/>
      <c r="K25" s="22"/>
      <c r="L25" s="22" t="s">
        <v>11</v>
      </c>
      <c r="M25" s="23"/>
      <c r="N25" s="23">
        <v>60000</v>
      </c>
      <c r="O25" s="68"/>
    </row>
    <row r="26" spans="1:15" x14ac:dyDescent="0.25">
      <c r="B26" s="8"/>
      <c r="C26" s="141"/>
      <c r="D26" s="141"/>
      <c r="E26" s="141"/>
      <c r="F26" s="141"/>
      <c r="G26" s="141"/>
      <c r="H26" s="15"/>
      <c r="I26" s="7">
        <v>9</v>
      </c>
      <c r="J26" s="8">
        <v>42456</v>
      </c>
      <c r="K26" s="22" t="s">
        <v>11</v>
      </c>
      <c r="L26" s="22"/>
      <c r="M26" s="23">
        <v>3900</v>
      </c>
      <c r="O26" s="68"/>
    </row>
    <row r="27" spans="1:15" x14ac:dyDescent="0.25">
      <c r="A27" s="7">
        <v>13</v>
      </c>
      <c r="B27" s="8">
        <v>42460</v>
      </c>
      <c r="C27" s="141" t="s">
        <v>39</v>
      </c>
      <c r="D27" s="141"/>
      <c r="E27" s="141"/>
      <c r="F27" s="141"/>
      <c r="G27" s="141"/>
      <c r="H27" s="15"/>
      <c r="K27" s="22"/>
      <c r="L27" s="22" t="s">
        <v>12</v>
      </c>
      <c r="M27" s="23"/>
      <c r="N27" s="23">
        <v>3900</v>
      </c>
    </row>
    <row r="28" spans="1:15" x14ac:dyDescent="0.25">
      <c r="C28" s="141"/>
      <c r="D28" s="141"/>
      <c r="E28" s="141"/>
      <c r="F28" s="141"/>
      <c r="G28" s="141"/>
      <c r="H28" s="15"/>
      <c r="I28" s="7">
        <v>10</v>
      </c>
      <c r="J28" s="8">
        <v>42460</v>
      </c>
      <c r="K28" s="22" t="s">
        <v>11</v>
      </c>
      <c r="L28" s="22"/>
      <c r="M28" s="23">
        <v>36700</v>
      </c>
      <c r="N28" s="23"/>
      <c r="O28" s="68"/>
    </row>
    <row r="29" spans="1:15" x14ac:dyDescent="0.25">
      <c r="A29" s="7">
        <v>14</v>
      </c>
      <c r="B29" s="8">
        <v>42460</v>
      </c>
      <c r="C29" s="141" t="s">
        <v>40</v>
      </c>
      <c r="D29" s="141"/>
      <c r="E29" s="141"/>
      <c r="F29" s="141"/>
      <c r="G29" s="141"/>
      <c r="K29" s="22"/>
      <c r="L29" s="22" t="s">
        <v>28</v>
      </c>
      <c r="M29" s="23"/>
      <c r="N29" s="20">
        <v>36700</v>
      </c>
      <c r="O29" s="68"/>
    </row>
    <row r="30" spans="1:15" x14ac:dyDescent="0.25">
      <c r="C30" s="141"/>
      <c r="D30" s="141"/>
      <c r="E30" s="141"/>
      <c r="F30" s="141"/>
      <c r="G30" s="141"/>
      <c r="I30" s="7">
        <v>11</v>
      </c>
      <c r="J30" s="8">
        <v>42460</v>
      </c>
      <c r="K30" s="10" t="s">
        <v>75</v>
      </c>
      <c r="M30" s="20">
        <v>22330</v>
      </c>
    </row>
    <row r="31" spans="1:15" x14ac:dyDescent="0.25">
      <c r="A31" s="7">
        <v>15</v>
      </c>
      <c r="B31" s="8">
        <v>42460</v>
      </c>
      <c r="C31" t="s">
        <v>10</v>
      </c>
      <c r="J31" s="8"/>
      <c r="L31" s="10" t="s">
        <v>74</v>
      </c>
      <c r="N31" s="20">
        <v>22330</v>
      </c>
      <c r="O31" s="68"/>
    </row>
    <row r="32" spans="1:15" x14ac:dyDescent="0.25">
      <c r="I32" s="7">
        <v>12</v>
      </c>
      <c r="J32" s="8">
        <v>42460</v>
      </c>
      <c r="K32" s="10" t="s">
        <v>76</v>
      </c>
      <c r="M32" s="20">
        <v>13500</v>
      </c>
      <c r="O32" s="68"/>
    </row>
    <row r="33" spans="9:15" x14ac:dyDescent="0.25">
      <c r="L33" s="10" t="s">
        <v>11</v>
      </c>
      <c r="N33" s="20">
        <v>12000</v>
      </c>
    </row>
    <row r="34" spans="9:15" x14ac:dyDescent="0.25">
      <c r="J34" s="8"/>
      <c r="L34" s="10" t="s">
        <v>36</v>
      </c>
      <c r="N34" s="20">
        <v>1500</v>
      </c>
      <c r="O34" s="68"/>
    </row>
    <row r="35" spans="9:15" x14ac:dyDescent="0.25">
      <c r="I35" s="7">
        <v>13</v>
      </c>
      <c r="J35" s="8">
        <v>42460</v>
      </c>
      <c r="K35" s="10" t="s">
        <v>30</v>
      </c>
      <c r="M35" s="20">
        <v>1000</v>
      </c>
      <c r="O35" s="68"/>
    </row>
    <row r="36" spans="9:15" x14ac:dyDescent="0.25">
      <c r="L36" s="10" t="s">
        <v>77</v>
      </c>
      <c r="N36" s="20">
        <v>1000</v>
      </c>
    </row>
    <row r="37" spans="9:15" x14ac:dyDescent="0.25">
      <c r="J37" s="8"/>
      <c r="L37" s="10" t="s">
        <v>78</v>
      </c>
      <c r="O37" s="68"/>
    </row>
    <row r="38" spans="9:15" ht="14.45" customHeight="1" x14ac:dyDescent="0.25">
      <c r="I38" s="7">
        <v>14</v>
      </c>
      <c r="J38" s="8">
        <v>42460</v>
      </c>
      <c r="K38" s="10" t="s">
        <v>30</v>
      </c>
      <c r="M38" s="20">
        <v>20</v>
      </c>
      <c r="O38" s="68"/>
    </row>
    <row r="39" spans="9:15" x14ac:dyDescent="0.25">
      <c r="L39" s="10" t="s">
        <v>86</v>
      </c>
      <c r="N39" s="20">
        <v>20</v>
      </c>
    </row>
    <row r="40" spans="9:15" x14ac:dyDescent="0.25">
      <c r="J40" s="8"/>
      <c r="L40" s="10" t="s">
        <v>79</v>
      </c>
      <c r="O40" s="68"/>
    </row>
    <row r="41" spans="9:15" x14ac:dyDescent="0.25">
      <c r="I41" s="7">
        <v>15</v>
      </c>
      <c r="J41" s="8">
        <v>42460</v>
      </c>
      <c r="K41" s="10" t="s">
        <v>31</v>
      </c>
      <c r="M41" s="20">
        <v>390</v>
      </c>
      <c r="O41" s="68"/>
    </row>
    <row r="42" spans="9:15" x14ac:dyDescent="0.25">
      <c r="L42" s="10" t="s">
        <v>14</v>
      </c>
      <c r="N42" s="20">
        <v>390</v>
      </c>
    </row>
    <row r="43" spans="9:15" x14ac:dyDescent="0.25">
      <c r="J43" s="8"/>
      <c r="L43" s="10" t="s">
        <v>80</v>
      </c>
      <c r="O43" s="68"/>
    </row>
    <row r="44" spans="9:15" x14ac:dyDescent="0.25">
      <c r="M44" s="20">
        <f>SUM(M9:M43)</f>
        <v>876610</v>
      </c>
      <c r="N44" s="20">
        <f>SUM(N10:N43)</f>
        <v>876610</v>
      </c>
      <c r="O44" s="68"/>
    </row>
    <row r="45" spans="9:15" x14ac:dyDescent="0.25">
      <c r="O45" s="68"/>
    </row>
    <row r="47" spans="9:15" x14ac:dyDescent="0.25">
      <c r="J47" s="8"/>
      <c r="O47" s="68"/>
    </row>
    <row r="48" spans="9:15" x14ac:dyDescent="0.25">
      <c r="O48" s="68"/>
    </row>
    <row r="50" spans="10:15" x14ac:dyDescent="0.25">
      <c r="J50" s="8"/>
      <c r="O50" s="68"/>
    </row>
    <row r="51" spans="10:15" x14ac:dyDescent="0.25">
      <c r="O51" s="68"/>
    </row>
    <row r="53" spans="10:15" x14ac:dyDescent="0.25">
      <c r="J53" s="8"/>
      <c r="O53" s="68"/>
    </row>
    <row r="54" spans="10:15" x14ac:dyDescent="0.25">
      <c r="O54" s="68"/>
    </row>
    <row r="56" spans="10:15" x14ac:dyDescent="0.25">
      <c r="O56" s="68"/>
    </row>
  </sheetData>
  <mergeCells count="8">
    <mergeCell ref="A1:G1"/>
    <mergeCell ref="A2:G2"/>
    <mergeCell ref="C27:G28"/>
    <mergeCell ref="C29:G30"/>
    <mergeCell ref="C25:G26"/>
    <mergeCell ref="C12:G13"/>
    <mergeCell ref="C15:G16"/>
    <mergeCell ref="A5:G9"/>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topLeftCell="G28" workbookViewId="0">
      <selection activeCell="W31" sqref="W31"/>
    </sheetView>
  </sheetViews>
  <sheetFormatPr defaultRowHeight="15" x14ac:dyDescent="0.25"/>
  <cols>
    <col min="2" max="2" width="3.875" customWidth="1"/>
    <col min="3" max="3" width="3.375" customWidth="1"/>
    <col min="6" max="9" width="3.5" customWidth="1"/>
    <col min="12" max="15" width="3.875" customWidth="1"/>
    <col min="16" max="17" width="11.75" customWidth="1"/>
    <col min="18" max="19" width="3.375" customWidth="1"/>
    <col min="20" max="21" width="3.125" customWidth="1"/>
    <col min="24" max="27" width="3.5" customWidth="1"/>
    <col min="28" max="29" width="11.5" customWidth="1"/>
  </cols>
  <sheetData>
    <row r="1" spans="1:30" x14ac:dyDescent="0.25">
      <c r="A1" s="140" t="s">
        <v>47</v>
      </c>
      <c r="B1" s="140"/>
      <c r="C1" s="140"/>
      <c r="D1" s="140"/>
      <c r="E1" s="140"/>
      <c r="F1" s="140"/>
      <c r="G1" s="140"/>
      <c r="H1" s="140"/>
      <c r="I1" s="140"/>
      <c r="J1" s="140"/>
      <c r="K1" s="140"/>
    </row>
    <row r="2" spans="1:30" x14ac:dyDescent="0.25">
      <c r="A2" s="140" t="s">
        <v>45</v>
      </c>
      <c r="B2" s="140"/>
      <c r="C2" s="140"/>
      <c r="D2" s="140"/>
      <c r="E2" s="140"/>
      <c r="F2" s="140"/>
      <c r="G2" s="140"/>
      <c r="H2" s="140"/>
      <c r="I2" s="140"/>
      <c r="J2" s="140"/>
      <c r="K2" s="140"/>
    </row>
    <row r="3" spans="1:30" x14ac:dyDescent="0.25">
      <c r="A3" s="50"/>
      <c r="B3" s="50"/>
      <c r="C3" s="50"/>
      <c r="D3" s="50"/>
      <c r="E3" s="50"/>
      <c r="F3" s="50"/>
      <c r="G3" s="50"/>
    </row>
    <row r="4" spans="1:30" x14ac:dyDescent="0.25">
      <c r="A4" s="82" t="s">
        <v>62</v>
      </c>
      <c r="B4" s="54"/>
      <c r="C4" s="54"/>
      <c r="D4" s="54"/>
      <c r="E4" s="54"/>
      <c r="F4" s="54"/>
      <c r="G4" s="54"/>
    </row>
    <row r="5" spans="1:30" ht="14.45" customHeight="1" x14ac:dyDescent="0.25">
      <c r="A5" s="143" t="s">
        <v>64</v>
      </c>
      <c r="B5" s="143"/>
      <c r="C5" s="143"/>
      <c r="D5" s="143"/>
      <c r="E5" s="143"/>
      <c r="F5" s="143"/>
      <c r="G5" s="143"/>
      <c r="H5" s="143"/>
      <c r="I5" s="143"/>
      <c r="J5" s="143"/>
      <c r="K5" s="143"/>
      <c r="L5" s="143"/>
      <c r="M5" s="143"/>
      <c r="N5" s="143"/>
      <c r="O5" s="143"/>
      <c r="P5" s="143"/>
    </row>
    <row r="6" spans="1:30" x14ac:dyDescent="0.25">
      <c r="A6" s="143"/>
      <c r="B6" s="143"/>
      <c r="C6" s="143"/>
      <c r="D6" s="143"/>
      <c r="E6" s="143"/>
      <c r="F6" s="143"/>
      <c r="G6" s="143"/>
      <c r="H6" s="143"/>
      <c r="I6" s="143"/>
      <c r="J6" s="143"/>
      <c r="K6" s="143"/>
      <c r="L6" s="143"/>
      <c r="M6" s="143"/>
      <c r="N6" s="143"/>
      <c r="O6" s="143"/>
      <c r="P6" s="143"/>
    </row>
    <row r="7" spans="1:30" x14ac:dyDescent="0.25">
      <c r="A7" s="143"/>
      <c r="B7" s="143"/>
      <c r="C7" s="143"/>
      <c r="D7" s="143"/>
      <c r="E7" s="143"/>
      <c r="F7" s="143"/>
      <c r="G7" s="143"/>
      <c r="H7" s="143"/>
      <c r="I7" s="143"/>
      <c r="J7" s="143"/>
      <c r="K7" s="143"/>
      <c r="L7" s="143"/>
      <c r="M7" s="143"/>
      <c r="N7" s="143"/>
      <c r="O7" s="143"/>
      <c r="P7" s="143"/>
    </row>
    <row r="8" spans="1:30" x14ac:dyDescent="0.25">
      <c r="A8" s="57"/>
      <c r="B8" s="57"/>
      <c r="C8" s="57"/>
      <c r="D8" s="57"/>
      <c r="E8" s="57"/>
      <c r="F8" s="57"/>
      <c r="G8" s="57"/>
      <c r="H8" s="57"/>
      <c r="I8" s="57"/>
      <c r="J8" s="57"/>
      <c r="K8" s="57"/>
    </row>
    <row r="9" spans="1:30" x14ac:dyDescent="0.25">
      <c r="A9" s="86" t="s">
        <v>42</v>
      </c>
      <c r="B9" s="88"/>
      <c r="C9" s="88"/>
      <c r="D9" s="88"/>
      <c r="E9" s="88"/>
      <c r="F9" s="88"/>
      <c r="G9" s="88"/>
      <c r="H9" s="64"/>
      <c r="I9" s="64"/>
      <c r="J9" s="64"/>
      <c r="K9" s="64"/>
      <c r="L9" s="64"/>
      <c r="M9" s="64"/>
      <c r="N9" s="64"/>
      <c r="O9" s="64"/>
      <c r="P9" s="64"/>
    </row>
    <row r="10" spans="1:30" x14ac:dyDescent="0.25">
      <c r="A10" s="48"/>
      <c r="B10" s="51"/>
      <c r="C10" s="51"/>
      <c r="D10" s="51"/>
      <c r="E10" s="51"/>
      <c r="F10" s="51"/>
      <c r="G10" s="51"/>
    </row>
    <row r="11" spans="1:30" x14ac:dyDescent="0.25">
      <c r="A11" s="30" t="s">
        <v>34</v>
      </c>
      <c r="B11" s="34"/>
      <c r="F11" s="47"/>
      <c r="G11" s="35"/>
      <c r="H11" s="35"/>
      <c r="I11" s="26"/>
      <c r="L11" s="31"/>
      <c r="M11" s="31"/>
      <c r="N11" s="31"/>
      <c r="O11" s="26"/>
      <c r="R11" s="22"/>
      <c r="S11" s="31"/>
      <c r="T11" s="31"/>
      <c r="U11" s="26"/>
      <c r="X11" s="7"/>
      <c r="Y11" s="32"/>
      <c r="Z11" s="32"/>
      <c r="AA11" s="7"/>
    </row>
    <row r="12" spans="1:30" x14ac:dyDescent="0.25">
      <c r="B12" s="34"/>
      <c r="C12" s="26"/>
      <c r="D12" s="148" t="s">
        <v>18</v>
      </c>
      <c r="E12" s="148"/>
      <c r="F12" s="148"/>
      <c r="G12" s="148"/>
      <c r="H12" s="148"/>
      <c r="I12" s="148"/>
      <c r="J12" s="148"/>
      <c r="K12" s="148"/>
      <c r="L12" s="31" t="s">
        <v>21</v>
      </c>
      <c r="M12" s="31"/>
      <c r="N12" s="31"/>
      <c r="O12" s="26"/>
      <c r="P12" s="148" t="s">
        <v>20</v>
      </c>
      <c r="Q12" s="148"/>
      <c r="R12" s="22"/>
      <c r="S12" s="31"/>
      <c r="T12" s="31"/>
      <c r="U12" s="26" t="s">
        <v>22</v>
      </c>
      <c r="V12" s="146" t="s">
        <v>19</v>
      </c>
      <c r="W12" s="146"/>
      <c r="X12" s="7"/>
      <c r="Y12" s="32"/>
      <c r="Z12" s="32"/>
      <c r="AA12" s="7"/>
    </row>
    <row r="13" spans="1:30" x14ac:dyDescent="0.25">
      <c r="A13" s="12"/>
      <c r="B13" s="34"/>
      <c r="C13" s="26"/>
      <c r="F13" s="47"/>
      <c r="G13" s="35"/>
      <c r="H13" s="35"/>
      <c r="I13" s="26"/>
      <c r="L13" s="31"/>
      <c r="M13" s="31"/>
      <c r="N13" s="31"/>
      <c r="O13" s="26"/>
      <c r="R13" s="22"/>
      <c r="S13" s="31"/>
      <c r="T13" s="31"/>
      <c r="U13" s="26"/>
      <c r="X13" s="7"/>
      <c r="Y13" s="32"/>
      <c r="Z13" s="32"/>
      <c r="AA13" s="7"/>
    </row>
    <row r="14" spans="1:30" x14ac:dyDescent="0.25">
      <c r="B14" s="34"/>
      <c r="C14" s="26"/>
      <c r="D14" s="144" t="s">
        <v>11</v>
      </c>
      <c r="E14" s="144"/>
      <c r="F14" s="47"/>
      <c r="G14" s="35"/>
      <c r="H14" s="35"/>
      <c r="I14" s="26"/>
      <c r="J14" s="144" t="s">
        <v>14</v>
      </c>
      <c r="K14" s="144"/>
      <c r="L14" s="31"/>
      <c r="M14" s="31"/>
      <c r="N14" s="31"/>
      <c r="O14" s="26"/>
      <c r="P14" s="144" t="s">
        <v>15</v>
      </c>
      <c r="Q14" s="144"/>
      <c r="R14" s="22"/>
      <c r="S14" s="31"/>
      <c r="T14" s="31"/>
      <c r="U14" s="26"/>
      <c r="V14" s="144" t="s">
        <v>17</v>
      </c>
      <c r="W14" s="144"/>
      <c r="X14" s="7"/>
      <c r="Y14" s="32"/>
      <c r="Z14" s="32"/>
      <c r="AA14" s="7"/>
      <c r="AB14" s="144" t="s">
        <v>32</v>
      </c>
      <c r="AC14" s="144"/>
    </row>
    <row r="15" spans="1:30" ht="15.75" thickBot="1" x14ac:dyDescent="0.3">
      <c r="B15" s="68"/>
      <c r="C15" s="115">
        <f>'A. Journal  Entries'!I9</f>
        <v>1</v>
      </c>
      <c r="D15" s="116">
        <f>'A. Journal  Entries'!M9</f>
        <v>100000</v>
      </c>
      <c r="E15" s="101">
        <v>48000</v>
      </c>
      <c r="F15" s="102"/>
      <c r="G15" s="103"/>
      <c r="H15" s="103"/>
      <c r="I15" s="99"/>
      <c r="J15" s="104">
        <v>1170</v>
      </c>
      <c r="K15" s="105">
        <v>390</v>
      </c>
      <c r="L15" s="89"/>
      <c r="M15" s="103"/>
      <c r="N15" s="103"/>
      <c r="O15" s="99"/>
      <c r="P15" s="104">
        <v>60000</v>
      </c>
      <c r="Q15" s="105">
        <v>92500</v>
      </c>
      <c r="R15" s="106"/>
      <c r="S15" s="103"/>
      <c r="T15" s="89"/>
      <c r="U15" s="99"/>
      <c r="V15" s="66"/>
      <c r="W15" s="113">
        <f>'A. Journal  Entries'!N10</f>
        <v>100000</v>
      </c>
      <c r="X15" s="114">
        <f>'A. Journal  Entries'!I9</f>
        <v>1</v>
      </c>
      <c r="Y15" s="103"/>
      <c r="Z15" s="103"/>
      <c r="AA15" s="67"/>
      <c r="AB15" s="108">
        <v>13500</v>
      </c>
      <c r="AC15" s="28"/>
      <c r="AD15" s="66"/>
    </row>
    <row r="16" spans="1:30" ht="16.5" thickTop="1" thickBot="1" x14ac:dyDescent="0.3">
      <c r="B16" s="68"/>
      <c r="C16" s="99"/>
      <c r="D16" s="100">
        <v>300000</v>
      </c>
      <c r="E16" s="101">
        <v>1200</v>
      </c>
      <c r="F16" s="102"/>
      <c r="G16" s="103"/>
      <c r="H16" s="109"/>
      <c r="I16" s="99"/>
      <c r="J16" s="108">
        <f>J15-K15</f>
        <v>780</v>
      </c>
      <c r="K16" s="28"/>
      <c r="L16" s="89"/>
      <c r="M16" s="89"/>
      <c r="N16" s="89"/>
      <c r="O16" s="99"/>
      <c r="P16" s="66"/>
      <c r="Q16" s="107">
        <f>Q15-P15</f>
        <v>32500</v>
      </c>
      <c r="R16" s="106"/>
      <c r="S16" s="89"/>
      <c r="T16" s="89"/>
      <c r="U16" s="99"/>
      <c r="V16" s="66"/>
      <c r="W16" s="28"/>
      <c r="X16" s="67"/>
      <c r="Y16" s="110"/>
      <c r="Z16" s="110"/>
      <c r="AA16" s="67"/>
      <c r="AB16" s="66"/>
      <c r="AC16" s="28"/>
      <c r="AD16" s="66"/>
    </row>
    <row r="17" spans="1:30" ht="15.75" thickTop="1" x14ac:dyDescent="0.25">
      <c r="B17" s="68"/>
      <c r="C17" s="99"/>
      <c r="D17" s="100">
        <v>3900</v>
      </c>
      <c r="E17" s="101">
        <v>1170</v>
      </c>
      <c r="F17" s="102"/>
      <c r="G17" s="103"/>
      <c r="H17" s="109"/>
      <c r="I17" s="99"/>
      <c r="J17" s="66"/>
      <c r="K17" s="28"/>
      <c r="L17" s="89"/>
      <c r="M17" s="89"/>
      <c r="N17" s="89"/>
      <c r="O17" s="99"/>
      <c r="P17" s="66"/>
      <c r="Q17" s="28"/>
      <c r="R17" s="106"/>
      <c r="S17" s="89"/>
      <c r="T17" s="89"/>
      <c r="U17" s="99"/>
      <c r="V17" s="66"/>
      <c r="W17" s="28"/>
      <c r="X17" s="67"/>
      <c r="Y17" s="110"/>
      <c r="Z17" s="110"/>
      <c r="AA17" s="67"/>
      <c r="AB17" s="66"/>
      <c r="AC17" s="28"/>
      <c r="AD17" s="66"/>
    </row>
    <row r="18" spans="1:30" x14ac:dyDescent="0.25">
      <c r="B18" s="68"/>
      <c r="C18" s="99"/>
      <c r="D18" s="100">
        <v>36700</v>
      </c>
      <c r="E18" s="101">
        <v>60000</v>
      </c>
      <c r="F18" s="102"/>
      <c r="G18" s="103"/>
      <c r="H18" s="109"/>
      <c r="I18" s="99"/>
      <c r="J18" s="66"/>
      <c r="K18" s="66"/>
      <c r="L18" s="89"/>
      <c r="M18" s="89"/>
      <c r="N18" s="89"/>
      <c r="O18" s="99"/>
      <c r="P18" s="66"/>
      <c r="Q18" s="66"/>
      <c r="R18" s="106"/>
      <c r="S18" s="89"/>
      <c r="T18" s="89"/>
      <c r="U18" s="99"/>
      <c r="V18" s="66"/>
      <c r="W18" s="66"/>
      <c r="X18" s="67"/>
      <c r="Y18" s="110"/>
      <c r="Z18" s="110"/>
      <c r="AA18" s="67"/>
      <c r="AB18" s="66"/>
      <c r="AC18" s="66"/>
      <c r="AD18" s="66"/>
    </row>
    <row r="19" spans="1:30" x14ac:dyDescent="0.25">
      <c r="B19" s="68"/>
      <c r="C19" s="99"/>
      <c r="D19" s="160"/>
      <c r="E19" s="111">
        <v>12000</v>
      </c>
      <c r="F19" s="102"/>
      <c r="G19" s="103"/>
      <c r="H19" s="109"/>
      <c r="I19" s="99"/>
      <c r="J19" s="145" t="s">
        <v>24</v>
      </c>
      <c r="K19" s="145"/>
      <c r="L19" s="89"/>
      <c r="M19" s="89"/>
      <c r="N19" s="89"/>
      <c r="O19" s="99"/>
      <c r="P19" s="145" t="s">
        <v>36</v>
      </c>
      <c r="Q19" s="145"/>
      <c r="R19" s="106"/>
      <c r="S19" s="89"/>
      <c r="T19" s="89"/>
      <c r="U19" s="99"/>
      <c r="V19" s="145" t="s">
        <v>28</v>
      </c>
      <c r="W19" s="145"/>
      <c r="X19" s="67"/>
      <c r="Y19" s="110"/>
      <c r="Z19" s="110"/>
      <c r="AA19" s="67"/>
      <c r="AB19" s="145" t="s">
        <v>31</v>
      </c>
      <c r="AC19" s="145"/>
      <c r="AD19" s="66"/>
    </row>
    <row r="20" spans="1:30" ht="15.75" thickBot="1" x14ac:dyDescent="0.3">
      <c r="B20" s="68"/>
      <c r="C20" s="99"/>
      <c r="D20" s="112">
        <f>SUM(D15:D19)-SUM(E15:E19)</f>
        <v>318230</v>
      </c>
      <c r="E20" s="161"/>
      <c r="F20" s="102"/>
      <c r="G20" s="109"/>
      <c r="H20" s="103"/>
      <c r="I20" s="99"/>
      <c r="J20" s="108">
        <v>240000</v>
      </c>
      <c r="K20" s="28"/>
      <c r="L20" s="89"/>
      <c r="M20" s="89"/>
      <c r="N20" s="89"/>
      <c r="O20" s="99"/>
      <c r="P20" s="66"/>
      <c r="Q20" s="107">
        <v>1500</v>
      </c>
      <c r="R20" s="106"/>
      <c r="S20" s="103"/>
      <c r="T20" s="89"/>
      <c r="U20" s="99"/>
      <c r="V20" s="66"/>
      <c r="W20" s="101">
        <v>3900</v>
      </c>
      <c r="X20" s="67"/>
      <c r="Y20" s="103"/>
      <c r="Z20" s="103"/>
      <c r="AA20" s="67"/>
      <c r="AB20" s="108">
        <v>390</v>
      </c>
      <c r="AC20" s="28"/>
      <c r="AD20" s="66"/>
    </row>
    <row r="21" spans="1:30" ht="15.75" thickTop="1" x14ac:dyDescent="0.25">
      <c r="B21" s="68"/>
      <c r="C21" s="99"/>
      <c r="D21" s="100"/>
      <c r="E21" s="28"/>
      <c r="F21" s="102"/>
      <c r="G21" s="109"/>
      <c r="H21" s="109"/>
      <c r="I21" s="99"/>
      <c r="J21" s="66"/>
      <c r="K21" s="28"/>
      <c r="L21" s="89"/>
      <c r="M21" s="89"/>
      <c r="N21" s="89"/>
      <c r="O21" s="99"/>
      <c r="P21" s="66"/>
      <c r="Q21" s="28"/>
      <c r="R21" s="106"/>
      <c r="S21" s="89"/>
      <c r="T21" s="89"/>
      <c r="U21" s="99"/>
      <c r="V21" s="66"/>
      <c r="W21" s="111">
        <v>36700</v>
      </c>
      <c r="X21" s="67"/>
      <c r="Y21" s="103"/>
      <c r="Z21" s="110"/>
      <c r="AA21" s="67"/>
      <c r="AB21" s="66"/>
      <c r="AC21" s="28"/>
      <c r="AD21" s="66"/>
    </row>
    <row r="22" spans="1:30" ht="15.75" thickBot="1" x14ac:dyDescent="0.3">
      <c r="B22" s="34"/>
      <c r="C22" s="26"/>
      <c r="E22" s="12"/>
      <c r="F22" s="47"/>
      <c r="G22" s="35"/>
      <c r="H22" s="35"/>
      <c r="I22" s="26"/>
      <c r="K22" s="13"/>
      <c r="L22" s="31"/>
      <c r="M22" s="31"/>
      <c r="N22" s="31"/>
      <c r="O22" s="26"/>
      <c r="Q22" s="13"/>
      <c r="R22" s="22"/>
      <c r="S22" s="31"/>
      <c r="T22" s="31"/>
      <c r="U22" s="26"/>
      <c r="W22" s="29">
        <f>W21+W20</f>
        <v>40600</v>
      </c>
      <c r="X22" s="7"/>
      <c r="Y22" s="32"/>
      <c r="Z22" s="32"/>
      <c r="AA22" s="7"/>
      <c r="AC22" s="13"/>
    </row>
    <row r="23" spans="1:30" ht="15.75" thickTop="1" x14ac:dyDescent="0.25">
      <c r="A23" s="66"/>
      <c r="B23" s="68"/>
      <c r="C23" s="99"/>
      <c r="D23" s="145" t="s">
        <v>12</v>
      </c>
      <c r="E23" s="145"/>
      <c r="F23" s="102"/>
      <c r="G23" s="109"/>
      <c r="H23" s="109"/>
      <c r="I23" s="99"/>
      <c r="J23" s="66"/>
      <c r="K23" s="66"/>
      <c r="L23" s="89"/>
      <c r="M23" s="89"/>
      <c r="N23" s="89"/>
      <c r="O23" s="99"/>
      <c r="P23" s="66"/>
      <c r="Q23" s="66"/>
      <c r="R23" s="106"/>
      <c r="S23" s="89"/>
      <c r="T23" s="89"/>
      <c r="U23" s="99"/>
      <c r="V23" s="70"/>
      <c r="W23" s="70"/>
      <c r="X23" s="67"/>
      <c r="Y23" s="110"/>
      <c r="Z23" s="110"/>
      <c r="AA23" s="67"/>
      <c r="AB23" s="66"/>
      <c r="AC23" s="66"/>
      <c r="AD23" s="66"/>
    </row>
    <row r="24" spans="1:30" x14ac:dyDescent="0.25">
      <c r="A24" s="66"/>
      <c r="B24" s="68"/>
      <c r="C24" s="99"/>
      <c r="D24" s="117">
        <v>3900</v>
      </c>
      <c r="E24" s="105">
        <v>3900</v>
      </c>
      <c r="F24" s="102"/>
      <c r="G24" s="103"/>
      <c r="H24" s="109"/>
      <c r="I24" s="99"/>
      <c r="J24" s="145" t="s">
        <v>27</v>
      </c>
      <c r="K24" s="145"/>
      <c r="L24" s="89"/>
      <c r="M24" s="89"/>
      <c r="N24" s="89"/>
      <c r="O24" s="99"/>
      <c r="P24" s="145" t="s">
        <v>26</v>
      </c>
      <c r="Q24" s="145"/>
      <c r="R24" s="106"/>
      <c r="S24" s="89"/>
      <c r="T24" s="89"/>
      <c r="U24" s="99"/>
      <c r="V24" s="145" t="s">
        <v>29</v>
      </c>
      <c r="W24" s="145"/>
      <c r="X24" s="67"/>
      <c r="Y24" s="110"/>
      <c r="Z24" s="110"/>
      <c r="AA24" s="67"/>
      <c r="AB24" s="145" t="s">
        <v>30</v>
      </c>
      <c r="AC24" s="145"/>
      <c r="AD24" s="66"/>
    </row>
    <row r="25" spans="1:30" ht="15.75" thickBot="1" x14ac:dyDescent="0.3">
      <c r="A25" s="66"/>
      <c r="B25" s="68"/>
      <c r="C25" s="99"/>
      <c r="D25" s="118"/>
      <c r="E25" s="28"/>
      <c r="F25" s="102"/>
      <c r="G25" s="109"/>
      <c r="H25" s="103"/>
      <c r="I25" s="99"/>
      <c r="J25" s="119">
        <v>1200</v>
      </c>
      <c r="K25" s="28"/>
      <c r="L25" s="89"/>
      <c r="M25" s="89"/>
      <c r="N25" s="89"/>
      <c r="O25" s="99"/>
      <c r="P25" s="66"/>
      <c r="Q25" s="107">
        <v>300000</v>
      </c>
      <c r="R25" s="106"/>
      <c r="S25" s="103"/>
      <c r="T25" s="103"/>
      <c r="U25" s="99"/>
      <c r="V25" s="108">
        <v>22330</v>
      </c>
      <c r="W25" s="28"/>
      <c r="X25" s="67"/>
      <c r="Y25" s="110"/>
      <c r="Z25" s="103"/>
      <c r="AA25" s="67"/>
      <c r="AB25" s="100">
        <v>1000</v>
      </c>
      <c r="AC25" s="27"/>
      <c r="AD25" s="66"/>
    </row>
    <row r="26" spans="1:30" ht="15.75" thickTop="1" x14ac:dyDescent="0.25">
      <c r="A26" s="66"/>
      <c r="B26" s="68"/>
      <c r="C26" s="99"/>
      <c r="D26" s="120"/>
      <c r="E26" s="28"/>
      <c r="F26" s="102"/>
      <c r="G26" s="109"/>
      <c r="H26" s="109"/>
      <c r="I26" s="99"/>
      <c r="J26" s="120"/>
      <c r="K26" s="28"/>
      <c r="L26" s="89"/>
      <c r="M26" s="89"/>
      <c r="N26" s="110"/>
      <c r="O26" s="99"/>
      <c r="P26" s="66"/>
      <c r="Q26" s="28"/>
      <c r="R26" s="106"/>
      <c r="S26" s="89"/>
      <c r="T26" s="89"/>
      <c r="U26" s="99"/>
      <c r="V26" s="66"/>
      <c r="W26" s="28"/>
      <c r="X26" s="67"/>
      <c r="Y26" s="110"/>
      <c r="Z26" s="103"/>
      <c r="AA26" s="67"/>
      <c r="AB26" s="121">
        <v>20</v>
      </c>
      <c r="AC26" s="28"/>
      <c r="AD26" s="66"/>
    </row>
    <row r="27" spans="1:30" ht="15.75" thickBot="1" x14ac:dyDescent="0.3">
      <c r="A27" s="66"/>
      <c r="B27" s="68"/>
      <c r="C27" s="99"/>
      <c r="D27" s="66"/>
      <c r="E27" s="70"/>
      <c r="F27" s="102"/>
      <c r="G27" s="109"/>
      <c r="H27" s="109"/>
      <c r="I27" s="99"/>
      <c r="J27" s="120"/>
      <c r="K27" s="28"/>
      <c r="L27" s="89"/>
      <c r="M27" s="89"/>
      <c r="N27" s="89"/>
      <c r="O27" s="99"/>
      <c r="P27" s="66"/>
      <c r="Q27" s="28"/>
      <c r="R27" s="106"/>
      <c r="S27" s="89"/>
      <c r="T27" s="89"/>
      <c r="U27" s="99"/>
      <c r="V27" s="66"/>
      <c r="W27" s="28"/>
      <c r="X27" s="67"/>
      <c r="Y27" s="110"/>
      <c r="Z27" s="110"/>
      <c r="AA27" s="67"/>
      <c r="AB27" s="122">
        <f>AB25+AB26</f>
        <v>1020</v>
      </c>
      <c r="AC27" s="28"/>
      <c r="AD27" s="66"/>
    </row>
    <row r="28" spans="1:30" ht="15.75" thickTop="1" x14ac:dyDescent="0.25">
      <c r="A28" s="66"/>
      <c r="B28" s="68"/>
      <c r="C28" s="99"/>
      <c r="D28" s="145" t="s">
        <v>13</v>
      </c>
      <c r="E28" s="145"/>
      <c r="F28" s="102"/>
      <c r="G28" s="109"/>
      <c r="H28" s="109"/>
      <c r="I28" s="99"/>
      <c r="J28" s="66"/>
      <c r="K28" s="66"/>
      <c r="L28" s="89"/>
      <c r="M28" s="89"/>
      <c r="N28" s="89"/>
      <c r="O28" s="99"/>
      <c r="P28" s="66"/>
      <c r="Q28" s="66"/>
      <c r="R28" s="106"/>
      <c r="S28" s="89"/>
      <c r="T28" s="89"/>
      <c r="U28" s="99"/>
      <c r="V28" s="70"/>
      <c r="W28" s="70"/>
      <c r="X28" s="67"/>
      <c r="Y28" s="110"/>
      <c r="Z28" s="110"/>
      <c r="AA28" s="67"/>
      <c r="AB28" s="100"/>
      <c r="AC28" s="28"/>
      <c r="AD28" s="66"/>
    </row>
    <row r="29" spans="1:30" x14ac:dyDescent="0.25">
      <c r="A29" s="66"/>
      <c r="B29" s="68"/>
      <c r="C29" s="99"/>
      <c r="D29" s="123">
        <v>92500</v>
      </c>
      <c r="E29" s="105">
        <v>22330</v>
      </c>
      <c r="F29" s="124"/>
      <c r="G29" s="103"/>
      <c r="H29" s="125"/>
      <c r="I29" s="126"/>
      <c r="J29" s="145" t="s">
        <v>33</v>
      </c>
      <c r="K29" s="145"/>
      <c r="L29" s="127"/>
      <c r="M29" s="127"/>
      <c r="N29" s="127"/>
      <c r="O29" s="126"/>
      <c r="P29" s="145" t="s">
        <v>16</v>
      </c>
      <c r="Q29" s="145"/>
      <c r="R29" s="106"/>
      <c r="S29" s="89"/>
      <c r="T29" s="89"/>
      <c r="U29" s="99"/>
      <c r="V29" s="149"/>
      <c r="W29" s="149"/>
      <c r="X29" s="67"/>
      <c r="Y29" s="110"/>
      <c r="Z29" s="110"/>
      <c r="AA29" s="67"/>
      <c r="AB29" s="66"/>
      <c r="AC29" s="66"/>
      <c r="AD29" s="66"/>
    </row>
    <row r="30" spans="1:30" ht="15.75" thickBot="1" x14ac:dyDescent="0.3">
      <c r="A30" s="66"/>
      <c r="B30" s="68"/>
      <c r="C30" s="99"/>
      <c r="D30" s="108">
        <f>D29-E29</f>
        <v>70170</v>
      </c>
      <c r="E30" s="28"/>
      <c r="F30" s="124"/>
      <c r="G30" s="125"/>
      <c r="H30" s="125"/>
      <c r="I30" s="126"/>
      <c r="J30" s="66"/>
      <c r="K30" s="101">
        <v>1000</v>
      </c>
      <c r="L30" s="127"/>
      <c r="M30" s="103"/>
      <c r="N30" s="127"/>
      <c r="O30" s="126"/>
      <c r="P30" s="66"/>
      <c r="Q30" s="107">
        <v>192000</v>
      </c>
      <c r="R30" s="106"/>
      <c r="S30" s="103"/>
      <c r="T30" s="89"/>
      <c r="U30" s="99"/>
      <c r="V30" s="70"/>
      <c r="W30" s="70"/>
      <c r="X30" s="67"/>
      <c r="Y30" s="110"/>
      <c r="Z30" s="110"/>
      <c r="AA30" s="67"/>
      <c r="AB30" s="66"/>
      <c r="AC30" s="66"/>
      <c r="AD30" s="66"/>
    </row>
    <row r="31" spans="1:30" ht="15.75" thickTop="1" x14ac:dyDescent="0.25">
      <c r="A31" s="66"/>
      <c r="B31" s="68"/>
      <c r="C31" s="99"/>
      <c r="D31" s="66"/>
      <c r="E31" s="28"/>
      <c r="F31" s="124"/>
      <c r="G31" s="125"/>
      <c r="H31" s="125"/>
      <c r="I31" s="126"/>
      <c r="J31" s="66"/>
      <c r="K31" s="111">
        <v>20</v>
      </c>
      <c r="L31" s="127"/>
      <c r="M31" s="103"/>
      <c r="N31" s="127"/>
      <c r="O31" s="126"/>
      <c r="P31" s="66"/>
      <c r="Q31" s="101"/>
      <c r="R31" s="106"/>
      <c r="S31" s="89"/>
      <c r="T31" s="89"/>
      <c r="U31" s="99"/>
      <c r="V31" s="70"/>
      <c r="W31" s="70"/>
      <c r="X31" s="67"/>
      <c r="Y31" s="110"/>
      <c r="Z31" s="110"/>
      <c r="AA31" s="67"/>
      <c r="AB31" s="66"/>
      <c r="AC31" s="66"/>
      <c r="AD31" s="66"/>
    </row>
    <row r="32" spans="1:30" ht="15.75" thickBot="1" x14ac:dyDescent="0.3">
      <c r="A32" s="66"/>
      <c r="B32" s="68"/>
      <c r="C32" s="99"/>
      <c r="D32" s="66"/>
      <c r="E32" s="66"/>
      <c r="F32" s="124"/>
      <c r="G32" s="125"/>
      <c r="H32" s="125"/>
      <c r="I32" s="126"/>
      <c r="J32" s="66"/>
      <c r="K32" s="107">
        <f>K30+K31</f>
        <v>1020</v>
      </c>
      <c r="L32" s="127"/>
      <c r="M32" s="127"/>
      <c r="N32" s="127"/>
      <c r="O32" s="126"/>
      <c r="P32" s="66"/>
      <c r="Q32" s="28"/>
      <c r="R32" s="106"/>
      <c r="S32" s="89"/>
      <c r="T32" s="89"/>
      <c r="U32" s="99"/>
      <c r="V32" s="70"/>
      <c r="W32" s="70"/>
      <c r="X32" s="67"/>
      <c r="Y32" s="110"/>
      <c r="Z32" s="110"/>
      <c r="AA32" s="67"/>
      <c r="AB32" s="66"/>
      <c r="AC32" s="66"/>
      <c r="AD32" s="66"/>
    </row>
    <row r="33" spans="1:30" ht="15.75" thickTop="1" x14ac:dyDescent="0.25">
      <c r="A33" s="66"/>
      <c r="B33" s="68"/>
      <c r="C33" s="99"/>
      <c r="D33" s="120"/>
      <c r="E33" s="120"/>
      <c r="F33" s="124"/>
      <c r="G33" s="125"/>
      <c r="H33" s="125"/>
      <c r="I33" s="126"/>
      <c r="J33" s="120"/>
      <c r="K33" s="159"/>
      <c r="L33" s="127"/>
      <c r="M33" s="127"/>
      <c r="N33" s="127"/>
      <c r="O33" s="126"/>
      <c r="P33" s="120"/>
      <c r="Q33" s="120"/>
      <c r="R33" s="106"/>
      <c r="S33" s="89"/>
      <c r="T33" s="89"/>
      <c r="U33" s="99"/>
      <c r="V33" s="66"/>
      <c r="W33" s="66"/>
      <c r="X33" s="67"/>
      <c r="Y33" s="110"/>
      <c r="Z33" s="110"/>
      <c r="AA33" s="67"/>
      <c r="AB33" s="66" t="s">
        <v>97</v>
      </c>
      <c r="AC33" s="100">
        <f>W22-V25-AB15-AB20-AB27</f>
        <v>3360</v>
      </c>
      <c r="AD33" s="66"/>
    </row>
    <row r="34" spans="1:30" x14ac:dyDescent="0.25">
      <c r="A34" s="66"/>
      <c r="B34" s="68"/>
      <c r="C34" s="99"/>
      <c r="D34" s="66"/>
      <c r="E34" s="66"/>
      <c r="F34" s="102"/>
      <c r="G34" s="109"/>
      <c r="H34" s="109"/>
      <c r="I34" s="99"/>
      <c r="J34" s="66"/>
      <c r="K34" s="66"/>
      <c r="L34" s="89"/>
      <c r="M34" s="89"/>
      <c r="N34" s="89"/>
      <c r="O34" s="99"/>
      <c r="P34" s="66"/>
      <c r="Q34" s="100">
        <f>Q16+Q20+Q25+Q30</f>
        <v>526000</v>
      </c>
      <c r="R34" s="106"/>
      <c r="S34" s="89"/>
      <c r="T34" s="89"/>
      <c r="U34" s="99"/>
      <c r="V34" s="66"/>
      <c r="W34" s="100">
        <f>W15+AC33</f>
        <v>103360</v>
      </c>
      <c r="X34" s="67"/>
      <c r="Y34" s="110"/>
      <c r="Z34" s="110"/>
      <c r="AA34" s="67"/>
      <c r="AB34" s="66"/>
      <c r="AC34" s="100"/>
      <c r="AD34" s="66"/>
    </row>
    <row r="35" spans="1:30" x14ac:dyDescent="0.25">
      <c r="A35" s="66"/>
      <c r="B35" s="68"/>
      <c r="C35" s="99"/>
      <c r="D35" s="100"/>
      <c r="E35" s="100"/>
      <c r="F35" s="102"/>
      <c r="G35" s="109"/>
      <c r="H35" s="109"/>
      <c r="I35" s="99"/>
      <c r="J35" s="100">
        <f>D20+D25+D30+J16+J20+J25-K32</f>
        <v>629360</v>
      </c>
      <c r="K35" s="100"/>
      <c r="L35" s="162"/>
      <c r="M35" s="89"/>
      <c r="N35" s="89"/>
      <c r="O35" s="99"/>
      <c r="P35" s="66"/>
      <c r="Q35" s="100"/>
      <c r="R35" s="106"/>
      <c r="S35" s="89"/>
      <c r="T35" s="89"/>
      <c r="U35" s="99"/>
      <c r="V35" s="66"/>
      <c r="W35" s="100">
        <f>Q34+W34</f>
        <v>629360</v>
      </c>
      <c r="X35" s="67"/>
      <c r="Y35" s="110"/>
      <c r="Z35" s="110"/>
      <c r="AA35" s="67"/>
      <c r="AB35" s="66"/>
      <c r="AC35" s="66"/>
      <c r="AD35" s="66"/>
    </row>
    <row r="36" spans="1:30" x14ac:dyDescent="0.25">
      <c r="A36" s="66"/>
      <c r="B36" s="68"/>
      <c r="C36" s="99"/>
      <c r="D36" s="66"/>
      <c r="E36" s="66"/>
      <c r="F36" s="102"/>
      <c r="G36" s="109"/>
      <c r="H36" s="109"/>
      <c r="I36" s="99"/>
      <c r="J36" s="66"/>
      <c r="K36" s="66"/>
      <c r="L36" s="89"/>
      <c r="M36" s="89"/>
      <c r="N36" s="89"/>
      <c r="O36" s="99"/>
      <c r="P36" s="66"/>
      <c r="Q36" s="66"/>
      <c r="R36" s="106"/>
      <c r="S36" s="89"/>
      <c r="T36" s="89"/>
      <c r="U36" s="99"/>
      <c r="V36" s="66"/>
      <c r="W36" s="66"/>
      <c r="X36" s="67"/>
      <c r="Y36" s="110"/>
      <c r="Z36" s="110"/>
      <c r="AA36" s="67"/>
      <c r="AB36" s="66"/>
      <c r="AC36" s="66"/>
      <c r="AD36" s="66"/>
    </row>
    <row r="37" spans="1:30" x14ac:dyDescent="0.25">
      <c r="A37" s="66"/>
      <c r="B37" s="68"/>
      <c r="C37" s="99"/>
      <c r="D37" s="66"/>
      <c r="E37" s="66"/>
      <c r="F37" s="102"/>
      <c r="G37" s="68"/>
      <c r="H37" s="68"/>
      <c r="I37" s="99"/>
      <c r="J37" s="66"/>
      <c r="K37" s="66"/>
      <c r="L37" s="89"/>
      <c r="M37" s="68"/>
      <c r="N37" s="68"/>
      <c r="O37" s="99"/>
      <c r="P37" s="66"/>
      <c r="Q37" s="66"/>
      <c r="R37" s="106"/>
      <c r="S37" s="68"/>
      <c r="T37" s="68"/>
      <c r="U37" s="99"/>
      <c r="V37" s="66"/>
      <c r="W37" s="100"/>
      <c r="X37" s="67"/>
      <c r="Y37" s="68"/>
      <c r="Z37" s="68"/>
      <c r="AA37" s="67"/>
      <c r="AB37" s="147"/>
      <c r="AC37" s="147"/>
      <c r="AD37" s="66"/>
    </row>
    <row r="38" spans="1:30" x14ac:dyDescent="0.25">
      <c r="A38" s="66"/>
      <c r="B38" s="68"/>
      <c r="C38" s="99"/>
      <c r="D38" s="66"/>
      <c r="E38" s="100"/>
      <c r="F38" s="102"/>
      <c r="G38" s="109"/>
      <c r="H38" s="109"/>
      <c r="I38" s="99"/>
      <c r="J38" s="66"/>
      <c r="K38" s="66"/>
      <c r="L38" s="89"/>
      <c r="M38" s="89"/>
      <c r="N38" s="89"/>
      <c r="O38" s="99"/>
      <c r="P38" s="66"/>
      <c r="Q38" s="100"/>
      <c r="R38" s="106"/>
      <c r="S38" s="89"/>
      <c r="T38" s="89"/>
      <c r="U38" s="99"/>
      <c r="V38" s="66" t="s">
        <v>28</v>
      </c>
      <c r="W38" s="66"/>
      <c r="X38" s="67"/>
      <c r="Y38" s="110"/>
      <c r="Z38" s="110"/>
      <c r="AA38" s="67"/>
      <c r="AB38" s="147"/>
      <c r="AC38" s="147"/>
      <c r="AD38" s="66"/>
    </row>
    <row r="39" spans="1:30" x14ac:dyDescent="0.25">
      <c r="A39" s="66"/>
      <c r="B39" s="68"/>
      <c r="C39" s="99"/>
      <c r="D39" s="66"/>
      <c r="E39" s="66"/>
      <c r="F39" s="102"/>
      <c r="G39" s="109"/>
      <c r="H39" s="109"/>
      <c r="I39" s="99"/>
      <c r="J39" s="66"/>
      <c r="K39" s="66"/>
      <c r="L39" s="89"/>
      <c r="M39" s="89"/>
      <c r="N39" s="89"/>
      <c r="O39" s="99"/>
      <c r="P39" s="66"/>
      <c r="Q39" s="66"/>
      <c r="R39" s="106"/>
      <c r="S39" s="89"/>
      <c r="T39" s="89"/>
      <c r="U39" s="99"/>
      <c r="V39" s="66"/>
      <c r="W39" s="66">
        <v>3900</v>
      </c>
      <c r="X39" s="67"/>
      <c r="Y39" s="110"/>
      <c r="Z39" s="110"/>
      <c r="AA39" s="67"/>
      <c r="AB39" s="147"/>
      <c r="AC39" s="147"/>
      <c r="AD39" s="129"/>
    </row>
    <row r="40" spans="1:30" x14ac:dyDescent="0.25">
      <c r="A40" s="66"/>
      <c r="B40" s="68"/>
      <c r="C40" s="99"/>
      <c r="D40" s="66"/>
      <c r="E40" s="66"/>
      <c r="F40" s="102"/>
      <c r="G40" s="109"/>
      <c r="H40" s="109"/>
      <c r="I40" s="99"/>
      <c r="J40" s="66"/>
      <c r="K40" s="66"/>
      <c r="L40" s="89"/>
      <c r="M40" s="89"/>
      <c r="N40" s="89"/>
      <c r="O40" s="99"/>
      <c r="P40" s="66"/>
      <c r="Q40" s="66"/>
      <c r="R40" s="106"/>
      <c r="S40" s="89"/>
      <c r="T40" s="89"/>
      <c r="U40" s="99"/>
      <c r="V40" s="66"/>
      <c r="W40" s="66">
        <v>36700</v>
      </c>
      <c r="X40" s="67"/>
      <c r="Y40" s="110"/>
      <c r="Z40" s="110"/>
      <c r="AA40" s="67"/>
      <c r="AB40" s="66"/>
      <c r="AC40" s="128"/>
      <c r="AD40" s="70"/>
    </row>
    <row r="41" spans="1:30" x14ac:dyDescent="0.25">
      <c r="A41" s="66"/>
      <c r="B41" s="68"/>
      <c r="C41" s="99"/>
      <c r="D41" s="66"/>
      <c r="E41" s="66"/>
      <c r="F41" s="102"/>
      <c r="G41" s="109"/>
      <c r="H41" s="109"/>
      <c r="I41" s="99"/>
      <c r="J41" s="66"/>
      <c r="K41" s="66"/>
      <c r="L41" s="89"/>
      <c r="M41" s="89"/>
      <c r="N41" s="89"/>
      <c r="O41" s="99"/>
      <c r="P41" s="66"/>
      <c r="Q41" s="66"/>
      <c r="R41" s="106"/>
      <c r="S41" s="89"/>
      <c r="T41" s="89"/>
      <c r="U41" s="99"/>
      <c r="V41" s="66"/>
      <c r="W41" s="66">
        <f>W39+W40</f>
        <v>40600</v>
      </c>
      <c r="X41" s="67"/>
      <c r="Y41" s="110"/>
      <c r="Z41" s="110"/>
      <c r="AA41" s="67"/>
      <c r="AB41" s="66"/>
      <c r="AC41" s="66"/>
      <c r="AD41" s="70"/>
    </row>
    <row r="42" spans="1:30" x14ac:dyDescent="0.25">
      <c r="A42" s="66"/>
      <c r="B42" s="68"/>
      <c r="C42" s="99"/>
      <c r="D42" s="66"/>
      <c r="E42" s="66"/>
      <c r="F42" s="102"/>
      <c r="G42" s="109"/>
      <c r="H42" s="109"/>
      <c r="I42" s="99"/>
      <c r="J42" s="66"/>
      <c r="K42" s="66"/>
      <c r="L42" s="89"/>
      <c r="M42" s="89"/>
      <c r="N42" s="89"/>
      <c r="O42" s="99"/>
      <c r="P42" s="66"/>
      <c r="Q42" s="66"/>
      <c r="R42" s="106"/>
      <c r="S42" s="89"/>
      <c r="T42" s="89"/>
      <c r="U42" s="99"/>
      <c r="V42" s="66">
        <f>W41</f>
        <v>40600</v>
      </c>
      <c r="W42" s="66">
        <v>0</v>
      </c>
      <c r="X42" s="67"/>
      <c r="Y42" s="110"/>
      <c r="Z42" s="110"/>
      <c r="AA42" s="67"/>
      <c r="AB42" s="66"/>
      <c r="AC42" s="45"/>
      <c r="AD42" s="45"/>
    </row>
    <row r="43" spans="1:30" x14ac:dyDescent="0.25">
      <c r="A43" s="66"/>
      <c r="B43" s="68"/>
      <c r="C43" s="99"/>
      <c r="D43" s="66"/>
      <c r="E43" s="66"/>
      <c r="F43" s="102"/>
      <c r="G43" s="109"/>
      <c r="H43" s="109"/>
      <c r="I43" s="99"/>
      <c r="J43" s="66"/>
      <c r="K43" s="66"/>
      <c r="L43" s="89"/>
      <c r="M43" s="89"/>
      <c r="N43" s="89"/>
      <c r="O43" s="99"/>
      <c r="P43" s="66"/>
      <c r="Q43" s="66"/>
      <c r="R43" s="106"/>
      <c r="S43" s="89"/>
      <c r="T43" s="89"/>
      <c r="U43" s="99"/>
      <c r="V43" s="66"/>
      <c r="W43" s="66"/>
      <c r="X43" s="67"/>
      <c r="Y43" s="110"/>
      <c r="Z43" s="110"/>
      <c r="AA43" s="67"/>
      <c r="AB43" s="45"/>
      <c r="AC43" s="45"/>
      <c r="AD43" s="45"/>
    </row>
    <row r="44" spans="1:30" x14ac:dyDescent="0.25">
      <c r="A44" s="66"/>
      <c r="B44" s="68"/>
      <c r="C44" s="99"/>
      <c r="D44" s="66"/>
      <c r="E44" s="66"/>
      <c r="F44" s="102"/>
      <c r="G44" s="109"/>
      <c r="H44" s="109"/>
      <c r="I44" s="99"/>
      <c r="J44" s="66"/>
      <c r="K44" s="66"/>
      <c r="L44" s="89"/>
      <c r="M44" s="89"/>
      <c r="N44" s="89"/>
      <c r="O44" s="99"/>
      <c r="P44" s="66"/>
      <c r="Q44" s="66"/>
      <c r="R44" s="106"/>
      <c r="S44" s="89"/>
      <c r="T44" s="89"/>
      <c r="U44" s="99"/>
      <c r="V44" s="66" t="s">
        <v>98</v>
      </c>
      <c r="W44" s="66"/>
      <c r="X44" s="67"/>
      <c r="Y44" s="110"/>
      <c r="Z44" s="110"/>
      <c r="AA44" s="67"/>
      <c r="AB44" s="66"/>
      <c r="AC44" s="66"/>
      <c r="AD44" s="66"/>
    </row>
    <row r="45" spans="1:30" x14ac:dyDescent="0.25">
      <c r="V45">
        <v>1000</v>
      </c>
    </row>
    <row r="46" spans="1:30" x14ac:dyDescent="0.25">
      <c r="V46">
        <v>20</v>
      </c>
    </row>
    <row r="47" spans="1:30" x14ac:dyDescent="0.25">
      <c r="V47">
        <v>390</v>
      </c>
    </row>
    <row r="48" spans="1:30" x14ac:dyDescent="0.25">
      <c r="V48">
        <f>V45+V46+V47</f>
        <v>1410</v>
      </c>
    </row>
    <row r="49" spans="22:23" x14ac:dyDescent="0.25">
      <c r="V49">
        <v>0</v>
      </c>
      <c r="W49">
        <f>V48</f>
        <v>1410</v>
      </c>
    </row>
    <row r="51" spans="22:23" x14ac:dyDescent="0.25">
      <c r="V51" s="10" t="s">
        <v>99</v>
      </c>
      <c r="W51" s="10"/>
    </row>
    <row r="52" spans="22:23" x14ac:dyDescent="0.25">
      <c r="V52" s="10"/>
      <c r="W52" s="10">
        <f>W41</f>
        <v>40600</v>
      </c>
    </row>
    <row r="53" spans="22:23" x14ac:dyDescent="0.25">
      <c r="V53" s="10">
        <f>V48</f>
        <v>1410</v>
      </c>
      <c r="W53" s="10"/>
    </row>
    <row r="54" spans="22:23" x14ac:dyDescent="0.25">
      <c r="V54" s="10"/>
      <c r="W54" s="10">
        <f>W52-V53</f>
        <v>39190</v>
      </c>
    </row>
  </sheetData>
  <mergeCells count="27">
    <mergeCell ref="AB39:AC39"/>
    <mergeCell ref="AB37:AC37"/>
    <mergeCell ref="J19:K19"/>
    <mergeCell ref="J24:K24"/>
    <mergeCell ref="AB19:AC19"/>
    <mergeCell ref="J29:K29"/>
    <mergeCell ref="AB24:AC24"/>
    <mergeCell ref="P19:Q19"/>
    <mergeCell ref="P29:Q29"/>
    <mergeCell ref="AB38:AC38"/>
    <mergeCell ref="A1:K1"/>
    <mergeCell ref="A2:K2"/>
    <mergeCell ref="A5:P7"/>
    <mergeCell ref="D12:K12"/>
    <mergeCell ref="P12:Q12"/>
    <mergeCell ref="V14:W14"/>
    <mergeCell ref="V19:W19"/>
    <mergeCell ref="V24:W24"/>
    <mergeCell ref="V29:W29"/>
    <mergeCell ref="D14:E14"/>
    <mergeCell ref="D23:E23"/>
    <mergeCell ref="D28:E28"/>
    <mergeCell ref="AB14:AC14"/>
    <mergeCell ref="V12:W12"/>
    <mergeCell ref="J14:K14"/>
    <mergeCell ref="P14:Q14"/>
    <mergeCell ref="P24:Q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21" zoomScale="90" zoomScaleNormal="90" workbookViewId="0">
      <selection activeCell="A12" sqref="A12:C12"/>
    </sheetView>
  </sheetViews>
  <sheetFormatPr defaultRowHeight="15" x14ac:dyDescent="0.25"/>
  <cols>
    <col min="1" max="1" width="34.875" customWidth="1"/>
    <col min="2" max="3" width="11.875" customWidth="1"/>
    <col min="4" max="4" width="2" customWidth="1"/>
    <col min="5" max="5" width="6.75" style="134" customWidth="1"/>
    <col min="6" max="7" width="9" style="70"/>
  </cols>
  <sheetData>
    <row r="1" spans="1:9" x14ac:dyDescent="0.25">
      <c r="A1" s="140" t="s">
        <v>47</v>
      </c>
      <c r="B1" s="140"/>
      <c r="C1" s="140"/>
      <c r="D1" s="50"/>
      <c r="E1" s="130"/>
      <c r="F1" s="131"/>
      <c r="G1" s="131"/>
      <c r="H1" s="30"/>
      <c r="I1" s="30"/>
    </row>
    <row r="2" spans="1:9" x14ac:dyDescent="0.25">
      <c r="A2" s="140" t="s">
        <v>45</v>
      </c>
      <c r="B2" s="140"/>
      <c r="C2" s="140"/>
      <c r="D2" s="50"/>
      <c r="E2" s="130"/>
      <c r="F2" s="131"/>
      <c r="G2" s="131"/>
      <c r="H2" s="30"/>
      <c r="I2" s="30"/>
    </row>
    <row r="3" spans="1:9" x14ac:dyDescent="0.25">
      <c r="A3" s="54"/>
      <c r="B3" s="54"/>
      <c r="C3" s="54"/>
      <c r="D3" s="54"/>
      <c r="E3" s="130"/>
      <c r="F3" s="131"/>
      <c r="G3" s="131"/>
      <c r="H3" s="30"/>
      <c r="I3" s="30"/>
    </row>
    <row r="4" spans="1:9" x14ac:dyDescent="0.25">
      <c r="A4" s="82" t="s">
        <v>61</v>
      </c>
      <c r="B4" s="50"/>
      <c r="C4" s="50"/>
      <c r="D4" s="50"/>
      <c r="E4" s="130"/>
      <c r="F4" s="131"/>
      <c r="G4" s="131"/>
      <c r="H4" s="30"/>
      <c r="I4" s="30"/>
    </row>
    <row r="5" spans="1:9" ht="14.45" customHeight="1" x14ac:dyDescent="0.25">
      <c r="A5" s="143" t="s">
        <v>49</v>
      </c>
      <c r="B5" s="143"/>
      <c r="C5" s="143"/>
      <c r="D5" s="51"/>
      <c r="E5" s="130"/>
      <c r="F5" s="131"/>
      <c r="G5" s="131"/>
      <c r="H5" s="30"/>
      <c r="I5" s="30"/>
    </row>
    <row r="6" spans="1:9" x14ac:dyDescent="0.25">
      <c r="A6" s="143"/>
      <c r="B6" s="143"/>
      <c r="C6" s="143"/>
      <c r="D6" s="51"/>
      <c r="E6" s="130"/>
      <c r="F6" s="131"/>
      <c r="G6" s="131"/>
      <c r="H6" s="30"/>
      <c r="I6" s="30"/>
    </row>
    <row r="7" spans="1:9" x14ac:dyDescent="0.25">
      <c r="A7" s="143"/>
      <c r="B7" s="143"/>
      <c r="C7" s="143"/>
      <c r="D7" s="51"/>
      <c r="E7" s="130"/>
      <c r="F7" s="131"/>
      <c r="G7" s="131"/>
      <c r="H7" s="30"/>
      <c r="I7" s="30"/>
    </row>
    <row r="8" spans="1:9" x14ac:dyDescent="0.25">
      <c r="A8" s="55"/>
      <c r="B8" s="55"/>
      <c r="C8" s="55"/>
      <c r="D8" s="55"/>
      <c r="E8" s="130"/>
      <c r="F8" s="131"/>
      <c r="G8" s="131"/>
      <c r="H8" s="30"/>
      <c r="I8" s="30"/>
    </row>
    <row r="9" spans="1:9" x14ac:dyDescent="0.25">
      <c r="A9" s="88" t="s">
        <v>54</v>
      </c>
      <c r="B9" s="55"/>
      <c r="C9" s="55"/>
      <c r="D9" s="55"/>
      <c r="E9" s="130"/>
      <c r="F9" s="131"/>
      <c r="G9" s="131"/>
      <c r="H9" s="30"/>
      <c r="I9" s="30"/>
    </row>
    <row r="10" spans="1:9" x14ac:dyDescent="0.25">
      <c r="A10" s="55"/>
      <c r="B10" s="55"/>
      <c r="C10" s="55"/>
      <c r="D10" s="55"/>
      <c r="E10" s="130"/>
      <c r="F10" s="131"/>
      <c r="G10" s="131"/>
      <c r="H10" s="30"/>
      <c r="I10" s="30"/>
    </row>
    <row r="11" spans="1:9" x14ac:dyDescent="0.25">
      <c r="A11" s="51" t="s">
        <v>35</v>
      </c>
      <c r="B11" s="51"/>
      <c r="C11" s="51"/>
      <c r="D11" s="51"/>
      <c r="E11" s="130"/>
      <c r="F11" s="131"/>
      <c r="G11" s="131"/>
      <c r="H11" s="30"/>
      <c r="I11" s="30"/>
    </row>
    <row r="12" spans="1:9" x14ac:dyDescent="0.25">
      <c r="A12" s="150" t="s">
        <v>82</v>
      </c>
      <c r="B12" s="150"/>
      <c r="C12" s="150"/>
      <c r="D12" s="50"/>
      <c r="E12" s="132"/>
      <c r="F12" s="131"/>
      <c r="G12" s="131"/>
      <c r="H12" s="30"/>
      <c r="I12" s="30"/>
    </row>
    <row r="13" spans="1:9" x14ac:dyDescent="0.25">
      <c r="A13" s="150" t="s">
        <v>81</v>
      </c>
      <c r="B13" s="150"/>
      <c r="C13" s="150"/>
      <c r="D13" s="50"/>
      <c r="E13" s="130"/>
      <c r="F13" s="131"/>
      <c r="G13" s="131"/>
      <c r="H13" s="30"/>
    </row>
    <row r="14" spans="1:9" x14ac:dyDescent="0.25">
      <c r="A14" s="151">
        <v>42460</v>
      </c>
      <c r="B14" s="151"/>
      <c r="C14" s="151"/>
      <c r="D14" s="52"/>
      <c r="E14" s="130"/>
      <c r="F14" s="133"/>
      <c r="G14" s="133"/>
      <c r="H14" s="61"/>
    </row>
    <row r="15" spans="1:9" x14ac:dyDescent="0.25">
      <c r="A15" s="12"/>
      <c r="B15" s="150"/>
      <c r="C15" s="150"/>
      <c r="D15" s="50"/>
    </row>
    <row r="16" spans="1:9" x14ac:dyDescent="0.25">
      <c r="A16" s="136"/>
      <c r="B16" s="62" t="s">
        <v>83</v>
      </c>
      <c r="C16" s="62" t="s">
        <v>84</v>
      </c>
      <c r="D16" s="62"/>
    </row>
    <row r="17" spans="1:4" x14ac:dyDescent="0.25">
      <c r="A17" s="137" t="s">
        <v>73</v>
      </c>
      <c r="B17" s="63">
        <v>318230</v>
      </c>
      <c r="C17" s="39"/>
      <c r="D17" s="18"/>
    </row>
    <row r="18" spans="1:4" x14ac:dyDescent="0.25">
      <c r="A18" s="59" t="s">
        <v>12</v>
      </c>
      <c r="B18" s="39"/>
      <c r="C18" s="39"/>
      <c r="D18" s="18"/>
    </row>
    <row r="19" spans="1:4" x14ac:dyDescent="0.25">
      <c r="A19" s="59" t="s">
        <v>87</v>
      </c>
      <c r="B19" s="39">
        <v>70170</v>
      </c>
      <c r="C19" s="39"/>
      <c r="D19" s="18"/>
    </row>
    <row r="20" spans="1:4" x14ac:dyDescent="0.25">
      <c r="A20" s="137" t="s">
        <v>14</v>
      </c>
      <c r="B20" s="39">
        <v>780</v>
      </c>
      <c r="C20" s="39"/>
      <c r="D20" s="18"/>
    </row>
    <row r="21" spans="1:4" x14ac:dyDescent="0.25">
      <c r="A21" s="59" t="s">
        <v>24</v>
      </c>
      <c r="B21" s="39">
        <v>240000</v>
      </c>
      <c r="C21" s="39"/>
      <c r="D21" s="18"/>
    </row>
    <row r="22" spans="1:4" x14ac:dyDescent="0.25">
      <c r="A22" s="59" t="s">
        <v>27</v>
      </c>
      <c r="B22" s="39">
        <v>1200</v>
      </c>
      <c r="C22" s="39"/>
      <c r="D22" s="18"/>
    </row>
    <row r="23" spans="1:4" x14ac:dyDescent="0.25">
      <c r="A23" s="59" t="s">
        <v>88</v>
      </c>
      <c r="B23" s="39"/>
      <c r="C23" s="39">
        <v>1020</v>
      </c>
      <c r="D23" s="18"/>
    </row>
    <row r="24" spans="1:4" x14ac:dyDescent="0.25">
      <c r="A24" s="59" t="s">
        <v>15</v>
      </c>
      <c r="B24" s="39"/>
      <c r="C24" s="39">
        <v>32500</v>
      </c>
      <c r="D24" s="18"/>
    </row>
    <row r="25" spans="1:4" x14ac:dyDescent="0.25">
      <c r="A25" s="59" t="s">
        <v>36</v>
      </c>
      <c r="B25" s="39"/>
      <c r="C25" s="39">
        <v>1500</v>
      </c>
      <c r="D25" s="18"/>
    </row>
    <row r="26" spans="1:4" x14ac:dyDescent="0.25">
      <c r="A26" s="60" t="s">
        <v>89</v>
      </c>
      <c r="B26" s="39"/>
      <c r="C26" s="63">
        <v>300000</v>
      </c>
      <c r="D26" s="38"/>
    </row>
    <row r="27" spans="1:4" x14ac:dyDescent="0.25">
      <c r="A27" s="60" t="s">
        <v>16</v>
      </c>
      <c r="B27" s="39"/>
      <c r="C27" s="39">
        <v>192000</v>
      </c>
      <c r="D27" s="18"/>
    </row>
    <row r="28" spans="1:4" x14ac:dyDescent="0.25">
      <c r="A28" s="60" t="s">
        <v>17</v>
      </c>
      <c r="B28" s="39"/>
      <c r="C28" s="39">
        <v>100000</v>
      </c>
      <c r="D28" s="18"/>
    </row>
    <row r="29" spans="1:4" x14ac:dyDescent="0.25">
      <c r="A29" s="60" t="s">
        <v>28</v>
      </c>
      <c r="B29" s="39"/>
      <c r="C29" s="39">
        <v>40600</v>
      </c>
      <c r="D29" s="18"/>
    </row>
    <row r="30" spans="1:4" ht="15.75" customHeight="1" x14ac:dyDescent="0.25">
      <c r="A30" s="60" t="s">
        <v>90</v>
      </c>
      <c r="B30" s="39">
        <v>22330</v>
      </c>
      <c r="C30" s="39"/>
      <c r="D30" s="18"/>
    </row>
    <row r="31" spans="1:4" ht="15.75" customHeight="1" x14ac:dyDescent="0.25">
      <c r="A31" s="60" t="s">
        <v>92</v>
      </c>
      <c r="B31" s="39">
        <v>13500</v>
      </c>
      <c r="C31" s="39"/>
      <c r="D31" s="18"/>
    </row>
    <row r="32" spans="1:4" ht="15.75" customHeight="1" x14ac:dyDescent="0.25">
      <c r="A32" s="60" t="s">
        <v>31</v>
      </c>
      <c r="B32" s="39">
        <v>390</v>
      </c>
      <c r="C32" s="39"/>
      <c r="D32" s="18"/>
    </row>
    <row r="33" spans="1:6" ht="15.75" customHeight="1" x14ac:dyDescent="0.25">
      <c r="A33" s="60" t="s">
        <v>30</v>
      </c>
      <c r="B33" s="39">
        <v>1020</v>
      </c>
      <c r="C33" s="39"/>
      <c r="D33" s="18"/>
    </row>
    <row r="34" spans="1:6" x14ac:dyDescent="0.25">
      <c r="A34" s="60" t="s">
        <v>91</v>
      </c>
      <c r="B34" s="39">
        <f>SUM(B17:B33)</f>
        <v>667620</v>
      </c>
      <c r="C34" s="39">
        <f>SUM(C23:C33)</f>
        <v>667620</v>
      </c>
      <c r="D34" s="18"/>
    </row>
    <row r="35" spans="1:6" x14ac:dyDescent="0.25">
      <c r="A35" s="59"/>
      <c r="B35" s="39"/>
      <c r="C35" s="39"/>
      <c r="D35" s="18"/>
    </row>
    <row r="36" spans="1:6" x14ac:dyDescent="0.25">
      <c r="A36" s="60"/>
      <c r="B36" s="39"/>
      <c r="C36" s="39"/>
      <c r="D36" s="18"/>
    </row>
    <row r="37" spans="1:6" x14ac:dyDescent="0.25">
      <c r="A37" s="59"/>
      <c r="B37" s="39"/>
      <c r="C37" s="39"/>
      <c r="D37" s="18"/>
    </row>
    <row r="38" spans="1:6" x14ac:dyDescent="0.25">
      <c r="A38" s="60"/>
      <c r="B38" s="39"/>
      <c r="C38" s="39"/>
      <c r="D38" s="18"/>
    </row>
    <row r="39" spans="1:6" x14ac:dyDescent="0.25">
      <c r="A39" s="59"/>
      <c r="B39" s="39"/>
      <c r="C39" s="39"/>
      <c r="D39" s="39"/>
    </row>
    <row r="40" spans="1:6" x14ac:dyDescent="0.25">
      <c r="A40" s="12"/>
      <c r="B40" s="39"/>
      <c r="C40" s="39"/>
      <c r="D40" s="18"/>
    </row>
    <row r="41" spans="1:6" x14ac:dyDescent="0.25">
      <c r="A41" s="58"/>
      <c r="B41" s="63"/>
      <c r="C41" s="63"/>
      <c r="D41" s="63"/>
      <c r="F41" s="135"/>
    </row>
    <row r="42" spans="1:6" x14ac:dyDescent="0.25">
      <c r="A42" s="12"/>
      <c r="B42" s="12"/>
      <c r="C42" s="12"/>
    </row>
  </sheetData>
  <mergeCells count="7">
    <mergeCell ref="B15:C15"/>
    <mergeCell ref="A1:C1"/>
    <mergeCell ref="A2:C2"/>
    <mergeCell ref="A12:C12"/>
    <mergeCell ref="A13:C13"/>
    <mergeCell ref="A14:C14"/>
    <mergeCell ref="A5:C7"/>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4" workbookViewId="0">
      <selection activeCell="D19" sqref="D19"/>
    </sheetView>
  </sheetViews>
  <sheetFormatPr defaultRowHeight="15" x14ac:dyDescent="0.25"/>
  <cols>
    <col min="1" max="1" width="2.125" customWidth="1"/>
    <col min="2" max="2" width="2.25" customWidth="1"/>
    <col min="3" max="3" width="2" customWidth="1"/>
    <col min="4" max="4" width="34.75" customWidth="1"/>
    <col min="7" max="7" width="10.125" style="37" customWidth="1"/>
    <col min="8" max="8" width="2.5" customWidth="1"/>
    <col min="9" max="9" width="6.5" customWidth="1"/>
    <col min="10" max="10" width="2.5" customWidth="1"/>
    <col min="11" max="11" width="10.25" customWidth="1"/>
  </cols>
  <sheetData>
    <row r="1" spans="1:7" x14ac:dyDescent="0.25">
      <c r="A1" s="152" t="s">
        <v>47</v>
      </c>
      <c r="B1" s="152"/>
      <c r="C1" s="152"/>
      <c r="D1" s="152"/>
      <c r="E1" s="152"/>
      <c r="F1" s="152"/>
      <c r="G1" s="152"/>
    </row>
    <row r="2" spans="1:7" x14ac:dyDescent="0.25">
      <c r="A2" s="140" t="s">
        <v>45</v>
      </c>
      <c r="B2" s="140"/>
      <c r="C2" s="140"/>
      <c r="D2" s="140"/>
      <c r="E2" s="140"/>
      <c r="F2" s="140"/>
      <c r="G2" s="140"/>
    </row>
    <row r="3" spans="1:7" x14ac:dyDescent="0.25">
      <c r="A3" s="54"/>
      <c r="B3" s="54"/>
      <c r="C3" s="54"/>
      <c r="D3" s="54"/>
      <c r="E3" s="54"/>
      <c r="F3" s="54"/>
      <c r="G3" s="54"/>
    </row>
    <row r="4" spans="1:7" ht="14.45" customHeight="1" x14ac:dyDescent="0.25">
      <c r="A4" s="154" t="s">
        <v>65</v>
      </c>
      <c r="B4" s="154"/>
      <c r="C4" s="154"/>
      <c r="D4" s="154"/>
      <c r="E4" s="154"/>
      <c r="F4" s="154"/>
      <c r="G4" s="154"/>
    </row>
    <row r="5" spans="1:7" x14ac:dyDescent="0.25">
      <c r="A5" s="154"/>
      <c r="B5" s="154"/>
      <c r="C5" s="154"/>
      <c r="D5" s="154"/>
      <c r="E5" s="154"/>
      <c r="F5" s="154"/>
      <c r="G5" s="154"/>
    </row>
    <row r="6" spans="1:7" x14ac:dyDescent="0.25">
      <c r="A6" s="139"/>
      <c r="B6" s="139"/>
      <c r="C6" s="139"/>
      <c r="D6" s="139"/>
      <c r="E6" s="139"/>
      <c r="F6" s="139"/>
      <c r="G6" s="139"/>
    </row>
    <row r="7" spans="1:7" ht="14.45" customHeight="1" x14ac:dyDescent="0.25">
      <c r="A7" s="154" t="s">
        <v>66</v>
      </c>
      <c r="B7" s="154"/>
      <c r="C7" s="154"/>
      <c r="D7" s="154"/>
      <c r="E7" s="154"/>
      <c r="F7" s="154"/>
      <c r="G7" s="154"/>
    </row>
    <row r="8" spans="1:7" x14ac:dyDescent="0.25">
      <c r="A8" s="154"/>
      <c r="B8" s="154"/>
      <c r="C8" s="154"/>
      <c r="D8" s="154"/>
      <c r="E8" s="154"/>
      <c r="F8" s="154"/>
      <c r="G8" s="154"/>
    </row>
    <row r="9" spans="1:7" x14ac:dyDescent="0.25">
      <c r="A9" s="154"/>
      <c r="B9" s="154"/>
      <c r="C9" s="154"/>
      <c r="D9" s="154"/>
      <c r="E9" s="154"/>
      <c r="F9" s="154"/>
      <c r="G9" s="154"/>
    </row>
    <row r="10" spans="1:7" s="66" customFormat="1" x14ac:dyDescent="0.25">
      <c r="A10" s="154"/>
      <c r="B10" s="154"/>
      <c r="C10" s="154"/>
      <c r="D10" s="154"/>
      <c r="E10" s="154"/>
      <c r="F10" s="154"/>
      <c r="G10" s="154"/>
    </row>
    <row r="11" spans="1:7" s="66" customFormat="1" x14ac:dyDescent="0.25">
      <c r="A11" s="154"/>
      <c r="B11" s="154"/>
      <c r="C11" s="154"/>
      <c r="D11" s="154"/>
      <c r="E11" s="154"/>
      <c r="F11" s="154"/>
      <c r="G11" s="154"/>
    </row>
    <row r="12" spans="1:7" s="66" customFormat="1" x14ac:dyDescent="0.25">
      <c r="A12" s="138"/>
      <c r="B12" s="138"/>
      <c r="C12" s="138"/>
      <c r="D12" s="138"/>
      <c r="E12" s="138"/>
      <c r="F12" s="138"/>
      <c r="G12" s="138"/>
    </row>
    <row r="13" spans="1:7" x14ac:dyDescent="0.25">
      <c r="A13" s="82" t="s">
        <v>57</v>
      </c>
    </row>
    <row r="14" spans="1:7" ht="14.45" customHeight="1" x14ac:dyDescent="0.25">
      <c r="A14" s="153" t="s">
        <v>53</v>
      </c>
      <c r="B14" s="153"/>
      <c r="C14" s="153"/>
      <c r="D14" s="153"/>
      <c r="E14" s="153"/>
      <c r="F14" s="153"/>
      <c r="G14" s="153"/>
    </row>
    <row r="15" spans="1:7" x14ac:dyDescent="0.25">
      <c r="A15" s="153"/>
      <c r="B15" s="153"/>
      <c r="C15" s="153"/>
      <c r="D15" s="153"/>
      <c r="E15" s="153"/>
      <c r="F15" s="153"/>
      <c r="G15" s="153"/>
    </row>
    <row r="16" spans="1:7" x14ac:dyDescent="0.25">
      <c r="A16" s="153"/>
      <c r="B16" s="153"/>
      <c r="C16" s="153"/>
      <c r="D16" s="153"/>
      <c r="E16" s="153"/>
      <c r="F16" s="153"/>
      <c r="G16" s="153"/>
    </row>
    <row r="17" spans="1:7" x14ac:dyDescent="0.25">
      <c r="A17" s="46"/>
      <c r="B17" s="46"/>
      <c r="C17" s="46"/>
      <c r="D17" s="46"/>
      <c r="E17" s="46"/>
      <c r="F17" s="46"/>
      <c r="G17" s="46"/>
    </row>
    <row r="18" spans="1:7" x14ac:dyDescent="0.25">
      <c r="A18" s="86" t="s">
        <v>56</v>
      </c>
      <c r="B18" s="87"/>
      <c r="C18" s="87"/>
      <c r="D18" s="87"/>
      <c r="E18" s="46"/>
      <c r="F18" s="46"/>
      <c r="G18" s="46"/>
    </row>
    <row r="19" spans="1:7" x14ac:dyDescent="0.25">
      <c r="A19" s="2"/>
      <c r="B19" s="2"/>
      <c r="C19" s="2"/>
      <c r="D19" s="2"/>
      <c r="E19" s="2"/>
      <c r="F19" s="2"/>
      <c r="G19" s="36"/>
    </row>
    <row r="20" spans="1:7" ht="14.65" customHeight="1" x14ac:dyDescent="0.25">
      <c r="A20" s="40" t="s">
        <v>35</v>
      </c>
      <c r="B20" s="2"/>
      <c r="C20" s="2"/>
      <c r="D20" s="2"/>
      <c r="E20" s="2"/>
      <c r="F20" s="2"/>
      <c r="G20" s="36"/>
    </row>
    <row r="21" spans="1:7" ht="14.45" customHeight="1" x14ac:dyDescent="0.25">
      <c r="G21"/>
    </row>
    <row r="22" spans="1:7" x14ac:dyDescent="0.25">
      <c r="G22"/>
    </row>
    <row r="23" spans="1:7" x14ac:dyDescent="0.25">
      <c r="G23"/>
    </row>
    <row r="24" spans="1:7" x14ac:dyDescent="0.25">
      <c r="G24"/>
    </row>
    <row r="25" spans="1:7" x14ac:dyDescent="0.25">
      <c r="G25"/>
    </row>
    <row r="26" spans="1:7" x14ac:dyDescent="0.25">
      <c r="G26"/>
    </row>
    <row r="27" spans="1:7" x14ac:dyDescent="0.25">
      <c r="G27"/>
    </row>
    <row r="28" spans="1:7" x14ac:dyDescent="0.25">
      <c r="G28"/>
    </row>
    <row r="29" spans="1:7" x14ac:dyDescent="0.25">
      <c r="G29"/>
    </row>
    <row r="30" spans="1:7" x14ac:dyDescent="0.25">
      <c r="G30"/>
    </row>
    <row r="31" spans="1:7" x14ac:dyDescent="0.25">
      <c r="G31"/>
    </row>
    <row r="32" spans="1:7" x14ac:dyDescent="0.25">
      <c r="G32"/>
    </row>
    <row r="33" spans="7:7" x14ac:dyDescent="0.25">
      <c r="G33"/>
    </row>
    <row r="34" spans="7:7" x14ac:dyDescent="0.25">
      <c r="G34"/>
    </row>
    <row r="35" spans="7:7" x14ac:dyDescent="0.25">
      <c r="G35"/>
    </row>
    <row r="36" spans="7:7" x14ac:dyDescent="0.25">
      <c r="G36"/>
    </row>
    <row r="37" spans="7:7" x14ac:dyDescent="0.25">
      <c r="G37"/>
    </row>
    <row r="38" spans="7:7" x14ac:dyDescent="0.25">
      <c r="G38"/>
    </row>
    <row r="39" spans="7:7" x14ac:dyDescent="0.25">
      <c r="G39"/>
    </row>
    <row r="40" spans="7:7" x14ac:dyDescent="0.25">
      <c r="G40"/>
    </row>
    <row r="41" spans="7:7" x14ac:dyDescent="0.25">
      <c r="G41"/>
    </row>
    <row r="42" spans="7:7" x14ac:dyDescent="0.25">
      <c r="G42"/>
    </row>
    <row r="43" spans="7:7" x14ac:dyDescent="0.25">
      <c r="G43"/>
    </row>
    <row r="44" spans="7:7" x14ac:dyDescent="0.25">
      <c r="G44"/>
    </row>
    <row r="45" spans="7:7" x14ac:dyDescent="0.25">
      <c r="G45"/>
    </row>
    <row r="46" spans="7:7" x14ac:dyDescent="0.25">
      <c r="G46"/>
    </row>
    <row r="47" spans="7:7" x14ac:dyDescent="0.25">
      <c r="G47"/>
    </row>
    <row r="48" spans="7:7" x14ac:dyDescent="0.25">
      <c r="G48"/>
    </row>
    <row r="49" spans="7:7" x14ac:dyDescent="0.25">
      <c r="G49"/>
    </row>
    <row r="50" spans="7:7" x14ac:dyDescent="0.25">
      <c r="G50"/>
    </row>
    <row r="51" spans="7:7" x14ac:dyDescent="0.25">
      <c r="G51"/>
    </row>
    <row r="52" spans="7:7" x14ac:dyDescent="0.25">
      <c r="G52"/>
    </row>
    <row r="53" spans="7:7" x14ac:dyDescent="0.25">
      <c r="G53"/>
    </row>
    <row r="54" spans="7:7" x14ac:dyDescent="0.25">
      <c r="G54"/>
    </row>
    <row r="55" spans="7:7" x14ac:dyDescent="0.25">
      <c r="G55"/>
    </row>
    <row r="56" spans="7:7" x14ac:dyDescent="0.25">
      <c r="G56"/>
    </row>
    <row r="57" spans="7:7" x14ac:dyDescent="0.25">
      <c r="G57"/>
    </row>
    <row r="58" spans="7:7" x14ac:dyDescent="0.25">
      <c r="G58"/>
    </row>
    <row r="59" spans="7:7" x14ac:dyDescent="0.25">
      <c r="G59"/>
    </row>
    <row r="60" spans="7:7" x14ac:dyDescent="0.25">
      <c r="G60"/>
    </row>
    <row r="61" spans="7:7" x14ac:dyDescent="0.25">
      <c r="G61"/>
    </row>
    <row r="62" spans="7:7" x14ac:dyDescent="0.25">
      <c r="G62"/>
    </row>
    <row r="63" spans="7:7" x14ac:dyDescent="0.25">
      <c r="G63"/>
    </row>
  </sheetData>
  <mergeCells count="5">
    <mergeCell ref="A1:G1"/>
    <mergeCell ref="A2:G2"/>
    <mergeCell ref="A14:G16"/>
    <mergeCell ref="A4:G5"/>
    <mergeCell ref="A7:G1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workbookViewId="0">
      <selection activeCell="G19" sqref="G19"/>
    </sheetView>
  </sheetViews>
  <sheetFormatPr defaultRowHeight="15" x14ac:dyDescent="0.25"/>
  <cols>
    <col min="1" max="1" width="12.5" customWidth="1"/>
    <col min="6" max="6" width="3.75" customWidth="1"/>
    <col min="7" max="7" width="9.875" bestFit="1" customWidth="1"/>
    <col min="8" max="8" width="2.625" customWidth="1"/>
    <col min="9" max="9" width="6.125" customWidth="1"/>
    <col min="10" max="10" width="2.25" customWidth="1"/>
    <col min="11" max="11" width="9.25" customWidth="1"/>
  </cols>
  <sheetData>
    <row r="1" spans="1:12" x14ac:dyDescent="0.25">
      <c r="A1" s="140" t="s">
        <v>47</v>
      </c>
      <c r="B1" s="140"/>
      <c r="C1" s="140"/>
      <c r="D1" s="140"/>
      <c r="E1" s="140"/>
      <c r="F1" s="140"/>
      <c r="G1" s="140"/>
    </row>
    <row r="2" spans="1:12" x14ac:dyDescent="0.25">
      <c r="A2" s="140" t="s">
        <v>45</v>
      </c>
      <c r="B2" s="140"/>
      <c r="C2" s="140"/>
      <c r="D2" s="140"/>
      <c r="E2" s="140"/>
      <c r="F2" s="140"/>
      <c r="G2" s="140"/>
    </row>
    <row r="3" spans="1:12" x14ac:dyDescent="0.25">
      <c r="A3" s="54"/>
      <c r="B3" s="54"/>
      <c r="C3" s="54"/>
      <c r="D3" s="54"/>
      <c r="E3" s="54"/>
      <c r="F3" s="54"/>
      <c r="G3" s="54"/>
    </row>
    <row r="4" spans="1:12" x14ac:dyDescent="0.25">
      <c r="A4" s="82" t="s">
        <v>58</v>
      </c>
    </row>
    <row r="5" spans="1:12" ht="14.45" customHeight="1" x14ac:dyDescent="0.25">
      <c r="A5" s="153" t="s">
        <v>52</v>
      </c>
      <c r="B5" s="153"/>
      <c r="C5" s="153"/>
      <c r="D5" s="153"/>
      <c r="E5" s="153"/>
      <c r="F5" s="153"/>
      <c r="G5" s="153"/>
    </row>
    <row r="6" spans="1:12" x14ac:dyDescent="0.25">
      <c r="A6" s="153"/>
      <c r="B6" s="153"/>
      <c r="C6" s="153"/>
      <c r="D6" s="153"/>
      <c r="E6" s="153"/>
      <c r="F6" s="153"/>
      <c r="G6" s="153"/>
    </row>
    <row r="7" spans="1:12" x14ac:dyDescent="0.25">
      <c r="A7" s="153"/>
      <c r="B7" s="153"/>
      <c r="C7" s="153"/>
      <c r="D7" s="153"/>
      <c r="E7" s="153"/>
      <c r="F7" s="153"/>
      <c r="G7" s="153"/>
    </row>
    <row r="8" spans="1:12" x14ac:dyDescent="0.25">
      <c r="A8" s="153"/>
      <c r="B8" s="153"/>
      <c r="C8" s="153"/>
      <c r="D8" s="153"/>
      <c r="E8" s="153"/>
      <c r="F8" s="153"/>
      <c r="G8" s="153"/>
    </row>
    <row r="9" spans="1:12" x14ac:dyDescent="0.25">
      <c r="A9" s="2"/>
      <c r="B9" s="2"/>
      <c r="C9" s="2"/>
      <c r="D9" s="2"/>
      <c r="E9" s="2"/>
      <c r="F9" s="2"/>
      <c r="G9" s="2"/>
    </row>
    <row r="10" spans="1:12" x14ac:dyDescent="0.25">
      <c r="A10" s="85" t="s">
        <v>44</v>
      </c>
      <c r="B10" s="84"/>
      <c r="C10" s="84"/>
      <c r="D10" s="84"/>
      <c r="E10" s="2"/>
      <c r="F10" s="2"/>
      <c r="G10" s="2"/>
    </row>
    <row r="11" spans="1:12" x14ac:dyDescent="0.25">
      <c r="A11" s="2"/>
      <c r="B11" s="2"/>
      <c r="C11" s="2"/>
      <c r="D11" s="2"/>
      <c r="E11" s="2"/>
      <c r="F11" s="2"/>
      <c r="G11" s="2"/>
    </row>
    <row r="12" spans="1:12" x14ac:dyDescent="0.25">
      <c r="A12" s="40" t="s">
        <v>35</v>
      </c>
      <c r="B12" s="2"/>
      <c r="C12" s="2"/>
      <c r="D12" s="2"/>
      <c r="E12" s="2"/>
      <c r="F12" s="2"/>
      <c r="G12" s="36"/>
    </row>
    <row r="13" spans="1:12" x14ac:dyDescent="0.25">
      <c r="A13" s="70"/>
      <c r="B13" s="70"/>
      <c r="C13" s="70"/>
      <c r="D13" s="70"/>
      <c r="E13" s="70"/>
      <c r="F13" s="70"/>
      <c r="G13" s="71"/>
      <c r="H13" s="70"/>
      <c r="I13" s="72"/>
      <c r="J13" s="70"/>
      <c r="K13" s="70"/>
      <c r="L13" s="70"/>
    </row>
    <row r="14" spans="1:12" x14ac:dyDescent="0.25">
      <c r="A14" s="157" t="s">
        <v>82</v>
      </c>
      <c r="B14" s="157"/>
      <c r="C14" s="157"/>
      <c r="D14" s="157"/>
      <c r="E14" s="157"/>
      <c r="F14" s="157"/>
      <c r="G14" s="157"/>
      <c r="H14" s="70"/>
      <c r="I14" s="74"/>
      <c r="J14" s="70"/>
      <c r="K14" s="70"/>
      <c r="L14" s="70"/>
    </row>
    <row r="15" spans="1:12" x14ac:dyDescent="0.25">
      <c r="A15" s="157" t="s">
        <v>93</v>
      </c>
      <c r="B15" s="157"/>
      <c r="C15" s="157"/>
      <c r="D15" s="157"/>
      <c r="E15" s="157"/>
      <c r="F15" s="157"/>
      <c r="G15" s="157"/>
      <c r="H15" s="70"/>
      <c r="I15" s="74"/>
      <c r="J15" s="70"/>
      <c r="K15" s="70"/>
      <c r="L15" s="70"/>
    </row>
    <row r="16" spans="1:12" x14ac:dyDescent="0.25">
      <c r="A16" s="155" t="s">
        <v>94</v>
      </c>
      <c r="B16" s="155"/>
      <c r="C16" s="155"/>
      <c r="D16" s="155"/>
      <c r="E16" s="155"/>
      <c r="F16" s="155"/>
      <c r="G16" s="155"/>
      <c r="H16" s="70"/>
      <c r="I16" s="74"/>
      <c r="J16" s="70"/>
      <c r="K16" s="70"/>
      <c r="L16" s="70"/>
    </row>
    <row r="17" spans="1:12" x14ac:dyDescent="0.25">
      <c r="A17" s="70"/>
      <c r="B17" s="70"/>
      <c r="C17" s="70"/>
      <c r="F17" s="70"/>
      <c r="G17" s="70"/>
      <c r="H17" s="70"/>
      <c r="I17" s="74"/>
      <c r="J17" s="70"/>
      <c r="K17" s="70"/>
      <c r="L17" s="70"/>
    </row>
    <row r="18" spans="1:12" x14ac:dyDescent="0.25">
      <c r="A18" s="70"/>
      <c r="B18" s="70" t="s">
        <v>95</v>
      </c>
      <c r="C18" s="70"/>
      <c r="D18" s="70"/>
      <c r="E18" s="70"/>
      <c r="F18" s="70"/>
      <c r="G18" s="75">
        <v>0</v>
      </c>
      <c r="H18" s="70"/>
      <c r="I18" s="74"/>
      <c r="J18" s="70"/>
      <c r="K18" s="70"/>
      <c r="L18" s="70"/>
    </row>
    <row r="19" spans="1:12" x14ac:dyDescent="0.25">
      <c r="A19" s="70"/>
      <c r="B19" s="70" t="s">
        <v>96</v>
      </c>
      <c r="C19" s="70"/>
      <c r="D19" s="70"/>
      <c r="E19" s="70"/>
      <c r="F19" s="70"/>
      <c r="G19" s="69"/>
      <c r="H19" s="70"/>
      <c r="I19" s="74"/>
      <c r="J19" s="70"/>
      <c r="K19" s="70"/>
      <c r="L19" s="70"/>
    </row>
    <row r="20" spans="1:12" ht="14.65" customHeight="1" x14ac:dyDescent="0.25">
      <c r="A20" s="70"/>
      <c r="B20" s="70"/>
      <c r="C20" s="70"/>
      <c r="D20" s="70"/>
      <c r="E20" s="70"/>
      <c r="F20" s="70"/>
      <c r="G20" s="73"/>
      <c r="H20" s="70"/>
      <c r="I20" s="74"/>
      <c r="J20" s="70"/>
      <c r="K20" s="156"/>
      <c r="L20" s="156"/>
    </row>
    <row r="21" spans="1:12" x14ac:dyDescent="0.25">
      <c r="A21" s="70"/>
      <c r="B21" s="70"/>
      <c r="C21" s="70"/>
      <c r="D21" s="70"/>
      <c r="E21" s="70"/>
      <c r="F21" s="70"/>
      <c r="G21" s="70"/>
      <c r="H21" s="70"/>
      <c r="I21" s="70"/>
      <c r="J21" s="70"/>
      <c r="K21" s="156"/>
      <c r="L21" s="156"/>
    </row>
    <row r="22" spans="1:12" x14ac:dyDescent="0.25">
      <c r="A22" s="70"/>
      <c r="B22" s="70"/>
      <c r="C22" s="70"/>
      <c r="D22" s="70"/>
      <c r="E22" s="70"/>
      <c r="F22" s="70"/>
      <c r="G22" s="70"/>
      <c r="H22" s="70"/>
      <c r="I22" s="74"/>
      <c r="J22" s="70"/>
      <c r="K22" s="156"/>
      <c r="L22" s="156"/>
    </row>
    <row r="23" spans="1:12" x14ac:dyDescent="0.25">
      <c r="A23" s="70"/>
      <c r="B23" s="70"/>
      <c r="C23" s="70"/>
      <c r="D23" s="70"/>
      <c r="E23" s="70"/>
      <c r="F23" s="70"/>
      <c r="G23" s="70"/>
      <c r="H23" s="70"/>
      <c r="I23" s="70"/>
      <c r="J23" s="70"/>
      <c r="K23" s="70"/>
      <c r="L23" s="70"/>
    </row>
  </sheetData>
  <mergeCells count="7">
    <mergeCell ref="A16:G16"/>
    <mergeCell ref="K20:L22"/>
    <mergeCell ref="A1:G1"/>
    <mergeCell ref="A2:G2"/>
    <mergeCell ref="A5:G8"/>
    <mergeCell ref="A14:G14"/>
    <mergeCell ref="A15:G15"/>
  </mergeCells>
  <pageMargins left="0.7" right="0.7" top="0.75" bottom="0.75" header="0.3" footer="0.3"/>
  <pageSetup orientation="portrait"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sqref="A1:G1"/>
    </sheetView>
  </sheetViews>
  <sheetFormatPr defaultRowHeight="15" x14ac:dyDescent="0.25"/>
  <cols>
    <col min="1" max="1" width="2.375" customWidth="1"/>
    <col min="2" max="2" width="2.625" customWidth="1"/>
    <col min="3" max="3" width="24.625" customWidth="1"/>
    <col min="7" max="7" width="10.75" style="18" customWidth="1"/>
    <col min="8" max="8" width="2.75" customWidth="1"/>
  </cols>
  <sheetData>
    <row r="1" spans="1:9" x14ac:dyDescent="0.25">
      <c r="A1" s="140" t="s">
        <v>47</v>
      </c>
      <c r="B1" s="140"/>
      <c r="C1" s="140"/>
      <c r="D1" s="140"/>
      <c r="E1" s="140"/>
      <c r="F1" s="140"/>
      <c r="G1" s="140"/>
    </row>
    <row r="2" spans="1:9" x14ac:dyDescent="0.25">
      <c r="A2" s="140" t="s">
        <v>45</v>
      </c>
      <c r="B2" s="140"/>
      <c r="C2" s="140"/>
      <c r="D2" s="140"/>
      <c r="E2" s="140"/>
      <c r="F2" s="140"/>
      <c r="G2" s="140"/>
    </row>
    <row r="3" spans="1:9" x14ac:dyDescent="0.25">
      <c r="A3" s="54"/>
      <c r="B3" s="54"/>
      <c r="C3" s="54"/>
      <c r="D3" s="54"/>
      <c r="E3" s="54"/>
      <c r="F3" s="54"/>
      <c r="G3" s="54"/>
    </row>
    <row r="4" spans="1:9" x14ac:dyDescent="0.25">
      <c r="A4" s="82" t="s">
        <v>59</v>
      </c>
    </row>
    <row r="5" spans="1:9" ht="14.45" customHeight="1" x14ac:dyDescent="0.25">
      <c r="A5" s="153" t="s">
        <v>51</v>
      </c>
      <c r="B5" s="153"/>
      <c r="C5" s="153"/>
      <c r="D5" s="153"/>
      <c r="E5" s="153"/>
      <c r="F5" s="153"/>
      <c r="G5" s="153"/>
    </row>
    <row r="6" spans="1:9" x14ac:dyDescent="0.25">
      <c r="A6" s="153"/>
      <c r="B6" s="153"/>
      <c r="C6" s="153"/>
      <c r="D6" s="153"/>
      <c r="E6" s="153"/>
      <c r="F6" s="153"/>
      <c r="G6" s="153"/>
    </row>
    <row r="7" spans="1:9" x14ac:dyDescent="0.25">
      <c r="A7" s="153"/>
      <c r="B7" s="153"/>
      <c r="C7" s="153"/>
      <c r="D7" s="153"/>
      <c r="E7" s="153"/>
      <c r="F7" s="153"/>
      <c r="G7" s="153"/>
    </row>
    <row r="8" spans="1:9" x14ac:dyDescent="0.25">
      <c r="A8" s="153"/>
      <c r="B8" s="153"/>
      <c r="C8" s="153"/>
      <c r="D8" s="153"/>
      <c r="E8" s="153"/>
      <c r="F8" s="153"/>
      <c r="G8" s="153"/>
    </row>
    <row r="9" spans="1:9" x14ac:dyDescent="0.25">
      <c r="A9" s="153"/>
      <c r="B9" s="153"/>
      <c r="C9" s="153"/>
      <c r="D9" s="153"/>
      <c r="E9" s="153"/>
      <c r="F9" s="153"/>
      <c r="G9" s="153"/>
    </row>
    <row r="10" spans="1:9" x14ac:dyDescent="0.25">
      <c r="A10" t="s">
        <v>38</v>
      </c>
    </row>
    <row r="11" spans="1:9" x14ac:dyDescent="0.25">
      <c r="A11" s="158" t="s">
        <v>43</v>
      </c>
      <c r="B11" s="158"/>
      <c r="C11" s="158"/>
      <c r="D11" s="158"/>
      <c r="E11" s="158"/>
      <c r="F11" s="158"/>
      <c r="G11" s="158"/>
    </row>
    <row r="12" spans="1:9" x14ac:dyDescent="0.25">
      <c r="A12" s="158"/>
      <c r="B12" s="158"/>
      <c r="C12" s="158"/>
      <c r="D12" s="158"/>
      <c r="E12" s="158"/>
      <c r="F12" s="158"/>
      <c r="G12" s="158"/>
    </row>
    <row r="13" spans="1:9" x14ac:dyDescent="0.25">
      <c r="A13" s="49"/>
      <c r="B13" s="49"/>
      <c r="C13" s="49"/>
      <c r="D13" s="49"/>
      <c r="E13" s="49"/>
      <c r="F13" s="49"/>
      <c r="G13" s="49"/>
    </row>
    <row r="14" spans="1:9" x14ac:dyDescent="0.25">
      <c r="A14" s="40" t="s">
        <v>35</v>
      </c>
      <c r="B14" s="2"/>
      <c r="C14" s="2"/>
      <c r="D14" s="2"/>
      <c r="E14" s="2"/>
      <c r="F14" s="2"/>
      <c r="G14" s="43"/>
    </row>
    <row r="15" spans="1:9" x14ac:dyDescent="0.25">
      <c r="A15" s="70"/>
      <c r="B15" s="70"/>
      <c r="C15" s="70"/>
      <c r="D15" s="70"/>
      <c r="E15" s="70"/>
      <c r="F15" s="70"/>
      <c r="G15" s="69"/>
      <c r="H15" s="70"/>
      <c r="I15" s="72"/>
    </row>
    <row r="16" spans="1:9" x14ac:dyDescent="0.25">
      <c r="A16" s="157"/>
      <c r="B16" s="157"/>
      <c r="C16" s="157"/>
      <c r="D16" s="157"/>
      <c r="E16" s="157"/>
      <c r="F16" s="157"/>
      <c r="G16" s="157"/>
      <c r="H16" s="70"/>
      <c r="I16" s="74"/>
    </row>
    <row r="17" spans="1:9" x14ac:dyDescent="0.25">
      <c r="A17" s="157"/>
      <c r="B17" s="157"/>
      <c r="C17" s="157"/>
      <c r="D17" s="157"/>
      <c r="E17" s="157"/>
      <c r="F17" s="157"/>
      <c r="G17" s="157"/>
      <c r="H17" s="70"/>
      <c r="I17" s="74"/>
    </row>
    <row r="18" spans="1:9" x14ac:dyDescent="0.25">
      <c r="A18" s="155"/>
      <c r="B18" s="155"/>
      <c r="C18" s="155"/>
      <c r="D18" s="155"/>
      <c r="E18" s="155"/>
      <c r="F18" s="155"/>
      <c r="G18" s="155"/>
      <c r="H18" s="70"/>
      <c r="I18" s="74"/>
    </row>
    <row r="19" spans="1:9" x14ac:dyDescent="0.25">
      <c r="A19" s="70"/>
      <c r="B19" s="70"/>
      <c r="C19" s="70"/>
      <c r="D19" s="70"/>
      <c r="E19" s="70"/>
      <c r="F19" s="70"/>
      <c r="G19" s="69"/>
      <c r="H19" s="70"/>
      <c r="I19" s="70"/>
    </row>
    <row r="20" spans="1:9" x14ac:dyDescent="0.25">
      <c r="A20" s="70"/>
      <c r="B20" s="70"/>
      <c r="C20" s="70"/>
      <c r="D20" s="70"/>
      <c r="E20" s="70"/>
      <c r="F20" s="70"/>
      <c r="G20" s="69"/>
      <c r="H20" s="70"/>
      <c r="I20" s="70"/>
    </row>
    <row r="21" spans="1:9" x14ac:dyDescent="0.25">
      <c r="A21" s="70"/>
      <c r="B21" s="70"/>
      <c r="C21" s="70"/>
      <c r="D21" s="70"/>
      <c r="E21" s="70"/>
      <c r="F21" s="70"/>
      <c r="G21" s="73"/>
      <c r="H21" s="70"/>
      <c r="I21" s="74"/>
    </row>
    <row r="22" spans="1:9" x14ac:dyDescent="0.25">
      <c r="A22" s="70"/>
      <c r="B22" s="70"/>
      <c r="C22" s="70"/>
      <c r="D22" s="70"/>
      <c r="E22" s="70"/>
      <c r="F22" s="70"/>
      <c r="G22" s="69"/>
      <c r="H22" s="70"/>
      <c r="I22" s="74"/>
    </row>
    <row r="23" spans="1:9" x14ac:dyDescent="0.25">
      <c r="A23" s="70"/>
      <c r="B23" s="70"/>
      <c r="C23" s="70"/>
      <c r="D23" s="70"/>
      <c r="E23" s="70"/>
      <c r="F23" s="70"/>
      <c r="G23" s="69"/>
      <c r="H23" s="70"/>
      <c r="I23" s="74"/>
    </row>
    <row r="24" spans="1:9" x14ac:dyDescent="0.25">
      <c r="A24" s="70"/>
      <c r="B24" s="70"/>
      <c r="C24" s="70"/>
      <c r="D24" s="70"/>
      <c r="E24" s="70"/>
      <c r="F24" s="70"/>
      <c r="G24" s="69"/>
      <c r="H24" s="70"/>
      <c r="I24" s="74"/>
    </row>
    <row r="25" spans="1:9" x14ac:dyDescent="0.25">
      <c r="A25" s="70"/>
      <c r="B25" s="70"/>
      <c r="C25" s="70"/>
      <c r="D25" s="70"/>
      <c r="E25" s="70"/>
      <c r="F25" s="70"/>
      <c r="G25" s="69"/>
      <c r="H25" s="70"/>
      <c r="I25" s="70"/>
    </row>
    <row r="26" spans="1:9" x14ac:dyDescent="0.25">
      <c r="A26" s="70"/>
      <c r="B26" s="70"/>
      <c r="C26" s="70"/>
      <c r="D26" s="70"/>
      <c r="E26" s="70"/>
      <c r="F26" s="70"/>
      <c r="G26" s="69"/>
      <c r="H26" s="70"/>
      <c r="I26" s="70"/>
    </row>
    <row r="27" spans="1:9" x14ac:dyDescent="0.25">
      <c r="A27" s="70"/>
      <c r="B27" s="70"/>
      <c r="C27" s="70"/>
      <c r="D27" s="70"/>
      <c r="E27" s="70"/>
      <c r="F27" s="70"/>
      <c r="G27" s="69"/>
      <c r="H27" s="70"/>
      <c r="I27" s="74"/>
    </row>
    <row r="28" spans="1:9" x14ac:dyDescent="0.25">
      <c r="A28" s="70"/>
      <c r="B28" s="70"/>
      <c r="C28" s="70"/>
      <c r="D28" s="70"/>
      <c r="E28" s="70"/>
      <c r="F28" s="70"/>
      <c r="G28" s="69"/>
      <c r="H28" s="70"/>
      <c r="I28" s="74"/>
    </row>
    <row r="29" spans="1:9" x14ac:dyDescent="0.25">
      <c r="A29" s="70"/>
      <c r="B29" s="70"/>
      <c r="C29" s="70"/>
      <c r="D29" s="70"/>
      <c r="E29" s="70"/>
      <c r="F29" s="70"/>
      <c r="G29" s="69"/>
      <c r="H29" s="70"/>
      <c r="I29" s="74"/>
    </row>
    <row r="30" spans="1:9" x14ac:dyDescent="0.25">
      <c r="A30" s="70"/>
      <c r="B30" s="70"/>
      <c r="C30" s="70"/>
      <c r="D30" s="70"/>
      <c r="E30" s="70"/>
      <c r="F30" s="70"/>
      <c r="G30" s="69"/>
      <c r="H30" s="70"/>
      <c r="I30" s="70"/>
    </row>
    <row r="31" spans="1:9" x14ac:dyDescent="0.25">
      <c r="A31" s="70"/>
      <c r="B31" s="70"/>
      <c r="C31" s="70"/>
      <c r="D31" s="70"/>
      <c r="E31" s="70"/>
      <c r="F31" s="70"/>
      <c r="G31" s="69"/>
      <c r="H31" s="70"/>
      <c r="I31" s="70"/>
    </row>
    <row r="32" spans="1:9" x14ac:dyDescent="0.25">
      <c r="A32" s="70"/>
      <c r="B32" s="70"/>
      <c r="C32" s="70"/>
      <c r="D32" s="70"/>
      <c r="E32" s="70"/>
      <c r="F32" s="70"/>
      <c r="G32" s="69"/>
      <c r="H32" s="70"/>
      <c r="I32" s="74"/>
    </row>
    <row r="33" spans="1:9" x14ac:dyDescent="0.25">
      <c r="A33" s="70"/>
      <c r="B33" s="70"/>
      <c r="C33" s="70"/>
      <c r="D33" s="70"/>
      <c r="E33" s="70"/>
      <c r="F33" s="70"/>
      <c r="G33" s="69"/>
      <c r="H33" s="70"/>
      <c r="I33" s="74"/>
    </row>
    <row r="34" spans="1:9" x14ac:dyDescent="0.25">
      <c r="A34" s="70"/>
      <c r="B34" s="70"/>
      <c r="C34" s="70"/>
      <c r="D34" s="70"/>
      <c r="E34" s="70"/>
      <c r="F34" s="70"/>
      <c r="G34" s="69"/>
      <c r="H34" s="70"/>
      <c r="I34" s="74"/>
    </row>
    <row r="35" spans="1:9" x14ac:dyDescent="0.25">
      <c r="A35" s="70"/>
      <c r="B35" s="70"/>
      <c r="C35" s="70"/>
      <c r="D35" s="70"/>
      <c r="E35" s="70"/>
      <c r="F35" s="70"/>
      <c r="G35" s="69"/>
      <c r="H35" s="70"/>
      <c r="I35" s="70"/>
    </row>
    <row r="36" spans="1:9" x14ac:dyDescent="0.25">
      <c r="A36" s="70"/>
      <c r="B36" s="70"/>
      <c r="C36" s="70"/>
      <c r="D36" s="70"/>
      <c r="E36" s="70"/>
      <c r="F36" s="70"/>
      <c r="G36" s="69"/>
      <c r="H36" s="70"/>
      <c r="I36" s="74"/>
    </row>
    <row r="37" spans="1:9" x14ac:dyDescent="0.25">
      <c r="A37" s="70"/>
      <c r="B37" s="70"/>
      <c r="C37" s="70"/>
      <c r="D37" s="70"/>
      <c r="E37" s="70"/>
      <c r="F37" s="70"/>
      <c r="G37" s="69"/>
      <c r="H37" s="70"/>
      <c r="I37" s="74"/>
    </row>
    <row r="38" spans="1:9" x14ac:dyDescent="0.25">
      <c r="A38" s="70"/>
      <c r="B38" s="70"/>
      <c r="C38" s="70"/>
      <c r="D38" s="70"/>
      <c r="E38" s="70"/>
      <c r="F38" s="70"/>
      <c r="G38" s="73"/>
      <c r="H38" s="70"/>
      <c r="I38" s="74"/>
    </row>
    <row r="39" spans="1:9" x14ac:dyDescent="0.25">
      <c r="A39" s="70"/>
      <c r="B39" s="70"/>
      <c r="C39" s="70"/>
      <c r="D39" s="70"/>
      <c r="E39" s="70"/>
      <c r="F39" s="70"/>
      <c r="G39" s="69"/>
      <c r="H39" s="70"/>
      <c r="I39" s="70"/>
    </row>
    <row r="40" spans="1:9" x14ac:dyDescent="0.25">
      <c r="A40" s="70"/>
      <c r="B40" s="70"/>
      <c r="C40" s="70"/>
      <c r="D40" s="70"/>
      <c r="E40" s="70"/>
      <c r="F40" s="70"/>
      <c r="G40" s="69"/>
      <c r="H40" s="70"/>
      <c r="I40" s="70"/>
    </row>
    <row r="41" spans="1:9" x14ac:dyDescent="0.25">
      <c r="A41" s="70"/>
      <c r="B41" s="70"/>
      <c r="C41" s="70"/>
      <c r="D41" s="70"/>
      <c r="E41" s="70"/>
      <c r="F41" s="70"/>
      <c r="G41" s="73"/>
      <c r="H41" s="70"/>
      <c r="I41" s="74"/>
    </row>
    <row r="42" spans="1:9" x14ac:dyDescent="0.25">
      <c r="A42" s="70"/>
      <c r="B42" s="70"/>
      <c r="C42" s="70"/>
      <c r="D42" s="70"/>
      <c r="E42" s="70"/>
      <c r="F42" s="70"/>
      <c r="G42" s="69"/>
      <c r="H42" s="70"/>
      <c r="I42" s="70"/>
    </row>
    <row r="43" spans="1:9" x14ac:dyDescent="0.25">
      <c r="A43" s="70"/>
      <c r="B43" s="70"/>
      <c r="C43" s="70"/>
      <c r="D43" s="70"/>
      <c r="E43" s="70"/>
      <c r="F43" s="70"/>
      <c r="G43" s="69"/>
      <c r="H43" s="70"/>
      <c r="I43" s="74"/>
    </row>
    <row r="44" spans="1:9" x14ac:dyDescent="0.25">
      <c r="A44" s="70"/>
      <c r="B44" s="70"/>
      <c r="C44" s="70"/>
      <c r="D44" s="70"/>
      <c r="E44" s="70"/>
      <c r="F44" s="70"/>
      <c r="G44" s="69"/>
      <c r="H44" s="70"/>
      <c r="I44" s="70"/>
    </row>
  </sheetData>
  <mergeCells count="7">
    <mergeCell ref="A16:G16"/>
    <mergeCell ref="A17:G17"/>
    <mergeCell ref="A18:G18"/>
    <mergeCell ref="A1:G1"/>
    <mergeCell ref="A2:G2"/>
    <mergeCell ref="A11:G12"/>
    <mergeCell ref="A5:G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G1"/>
    </sheetView>
  </sheetViews>
  <sheetFormatPr defaultRowHeight="15" x14ac:dyDescent="0.25"/>
  <cols>
    <col min="3" max="3" width="10.5" customWidth="1"/>
    <col min="5" max="5" width="10.375" customWidth="1"/>
    <col min="7" max="7" width="11.25" bestFit="1" customWidth="1"/>
  </cols>
  <sheetData>
    <row r="1" spans="1:8" x14ac:dyDescent="0.25">
      <c r="A1" s="140" t="s">
        <v>47</v>
      </c>
      <c r="B1" s="140"/>
      <c r="C1" s="140"/>
      <c r="D1" s="140"/>
      <c r="E1" s="140"/>
      <c r="F1" s="140"/>
      <c r="G1" s="140"/>
    </row>
    <row r="2" spans="1:8" x14ac:dyDescent="0.25">
      <c r="A2" s="140" t="s">
        <v>45</v>
      </c>
      <c r="B2" s="140"/>
      <c r="C2" s="140"/>
      <c r="D2" s="140"/>
      <c r="E2" s="140"/>
      <c r="F2" s="140"/>
      <c r="G2" s="140"/>
    </row>
    <row r="3" spans="1:8" x14ac:dyDescent="0.25">
      <c r="A3" s="54"/>
      <c r="B3" s="54"/>
      <c r="C3" s="54"/>
      <c r="D3" s="54"/>
      <c r="E3" s="54"/>
      <c r="F3" s="54"/>
      <c r="G3" s="54"/>
    </row>
    <row r="4" spans="1:8" x14ac:dyDescent="0.25">
      <c r="A4" s="82" t="s">
        <v>60</v>
      </c>
    </row>
    <row r="5" spans="1:8" ht="14.45" customHeight="1" x14ac:dyDescent="0.25">
      <c r="A5" s="153" t="s">
        <v>50</v>
      </c>
      <c r="B5" s="153"/>
      <c r="C5" s="153"/>
      <c r="D5" s="153"/>
      <c r="E5" s="153"/>
      <c r="F5" s="153"/>
      <c r="G5" s="153"/>
    </row>
    <row r="6" spans="1:8" x14ac:dyDescent="0.25">
      <c r="A6" s="153"/>
      <c r="B6" s="153"/>
      <c r="C6" s="153"/>
      <c r="D6" s="153"/>
      <c r="E6" s="153"/>
      <c r="F6" s="153"/>
      <c r="G6" s="153"/>
    </row>
    <row r="7" spans="1:8" x14ac:dyDescent="0.25">
      <c r="A7" s="153"/>
      <c r="B7" s="153"/>
      <c r="C7" s="153"/>
      <c r="D7" s="153"/>
      <c r="E7" s="153"/>
      <c r="F7" s="153"/>
      <c r="G7" s="153"/>
    </row>
    <row r="8" spans="1:8" x14ac:dyDescent="0.25">
      <c r="A8" s="153"/>
      <c r="B8" s="153"/>
      <c r="C8" s="153"/>
      <c r="D8" s="153"/>
      <c r="E8" s="153"/>
      <c r="F8" s="153"/>
      <c r="G8" s="153"/>
    </row>
    <row r="9" spans="1:8" x14ac:dyDescent="0.25">
      <c r="A9" s="2"/>
      <c r="B9" s="2"/>
      <c r="C9" s="2"/>
      <c r="D9" s="2"/>
      <c r="E9" s="2"/>
      <c r="F9" s="2"/>
      <c r="G9" s="2"/>
    </row>
    <row r="10" spans="1:8" x14ac:dyDescent="0.25">
      <c r="A10" s="83" t="s">
        <v>46</v>
      </c>
      <c r="B10" s="84"/>
      <c r="C10" s="84"/>
      <c r="D10" s="84"/>
      <c r="E10" s="84"/>
      <c r="F10" s="2"/>
      <c r="G10" s="2"/>
    </row>
    <row r="11" spans="1:8" x14ac:dyDescent="0.25">
      <c r="A11" s="2"/>
      <c r="B11" s="2"/>
      <c r="C11" s="2"/>
      <c r="D11" s="2"/>
      <c r="E11" s="2"/>
      <c r="F11" s="2"/>
      <c r="G11" s="2"/>
    </row>
    <row r="12" spans="1:8" ht="14.45" customHeight="1" x14ac:dyDescent="0.25">
      <c r="A12" s="44" t="s">
        <v>35</v>
      </c>
      <c r="B12" s="3"/>
      <c r="C12" s="3"/>
      <c r="D12" s="3"/>
      <c r="E12" s="3"/>
      <c r="F12" s="3"/>
    </row>
    <row r="13" spans="1:8" x14ac:dyDescent="0.25">
      <c r="A13" s="3"/>
      <c r="B13" s="3"/>
      <c r="C13" s="3"/>
      <c r="D13" s="3"/>
      <c r="E13" s="3"/>
      <c r="F13" s="3"/>
      <c r="G13" s="3"/>
    </row>
    <row r="14" spans="1:8" x14ac:dyDescent="0.25">
      <c r="A14" s="76"/>
      <c r="B14" s="77"/>
      <c r="C14" s="77"/>
      <c r="D14" s="77"/>
      <c r="E14" s="77"/>
      <c r="F14" s="77"/>
      <c r="G14" s="77"/>
      <c r="H14" s="72"/>
    </row>
    <row r="15" spans="1:8" x14ac:dyDescent="0.25">
      <c r="A15" s="77"/>
      <c r="B15" s="77"/>
      <c r="C15" s="77"/>
      <c r="D15" s="77"/>
      <c r="E15" s="77"/>
      <c r="F15" s="77"/>
      <c r="G15" s="77"/>
      <c r="H15" s="70"/>
    </row>
    <row r="16" spans="1:8" x14ac:dyDescent="0.25">
      <c r="A16" s="77"/>
      <c r="B16" s="78"/>
      <c r="C16" s="79"/>
      <c r="D16" s="80"/>
      <c r="E16" s="79"/>
      <c r="F16" s="78"/>
      <c r="G16" s="81"/>
      <c r="H16" s="70"/>
    </row>
    <row r="17" spans="1:8" x14ac:dyDescent="0.25">
      <c r="A17" s="70"/>
      <c r="B17" s="70"/>
      <c r="C17" s="70"/>
      <c r="D17" s="70"/>
      <c r="E17" s="70"/>
      <c r="F17" s="70"/>
      <c r="G17" s="70"/>
      <c r="H17" s="70"/>
    </row>
    <row r="18" spans="1:8" x14ac:dyDescent="0.25">
      <c r="A18" s="70"/>
      <c r="B18" s="70"/>
      <c r="C18" s="70"/>
      <c r="D18" s="70"/>
      <c r="E18" s="70"/>
      <c r="F18" s="70"/>
      <c r="G18" s="70"/>
      <c r="H18" s="70"/>
    </row>
    <row r="19" spans="1:8" x14ac:dyDescent="0.25">
      <c r="A19" s="70"/>
      <c r="B19" s="70"/>
      <c r="C19" s="70"/>
      <c r="D19" s="70"/>
      <c r="E19" s="70"/>
      <c r="F19" s="70"/>
      <c r="G19" s="70"/>
      <c r="H19" s="70"/>
    </row>
    <row r="20" spans="1:8" x14ac:dyDescent="0.25">
      <c r="A20" s="70"/>
      <c r="B20" s="78"/>
      <c r="C20" s="73"/>
      <c r="D20" s="80"/>
      <c r="E20" s="73"/>
      <c r="F20" s="78"/>
      <c r="G20" s="74"/>
      <c r="H20" s="70"/>
    </row>
    <row r="21" spans="1:8" x14ac:dyDescent="0.25">
      <c r="A21" s="70"/>
      <c r="B21" s="70"/>
      <c r="C21" s="70"/>
      <c r="D21" s="70"/>
      <c r="E21" s="70"/>
      <c r="F21" s="70"/>
      <c r="G21" s="70"/>
      <c r="H21" s="70"/>
    </row>
    <row r="22" spans="1:8" x14ac:dyDescent="0.25">
      <c r="A22" s="70"/>
      <c r="B22" s="70"/>
      <c r="C22" s="70"/>
      <c r="D22" s="70"/>
      <c r="E22" s="70"/>
      <c r="F22" s="70"/>
      <c r="G22" s="70"/>
      <c r="H22" s="70"/>
    </row>
    <row r="23" spans="1:8" x14ac:dyDescent="0.25">
      <c r="A23" s="70"/>
      <c r="B23" s="70"/>
      <c r="C23" s="70"/>
      <c r="D23" s="70"/>
      <c r="E23" s="70"/>
      <c r="F23" s="70"/>
      <c r="G23" s="70"/>
      <c r="H23" s="70"/>
    </row>
  </sheetData>
  <mergeCells count="3">
    <mergeCell ref="A5:G8"/>
    <mergeCell ref="A2:G2"/>
    <mergeCell ref="A1:G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 Journal  Entries</vt:lpstr>
      <vt:lpstr>B. T-Accts</vt:lpstr>
      <vt:lpstr>C. Trial Balance</vt:lpstr>
      <vt:lpstr>D. Balance Sheet</vt:lpstr>
      <vt:lpstr>E. Retained Earnings</vt:lpstr>
      <vt:lpstr>F. Statement of Cash Flows</vt:lpstr>
      <vt:lpstr>G. Ratio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Esmond Kiger, Connie</dc:creator>
  <cp:lastModifiedBy>Patrice</cp:lastModifiedBy>
  <dcterms:created xsi:type="dcterms:W3CDTF">2015-11-27T01:52:26Z</dcterms:created>
  <dcterms:modified xsi:type="dcterms:W3CDTF">2016-09-17T23:02:36Z</dcterms:modified>
</cp:coreProperties>
</file>